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480" windowHeight="11740" tabRatio="799"/>
  </bookViews>
  <sheets>
    <sheet name="Bolsa IC por depto (novo)" sheetId="14" r:id="rId1"/>
    <sheet name="Bolsas de IC por curso" sheetId="2" r:id="rId2"/>
    <sheet name="Projetos de IC por depto (novo)" sheetId="13" r:id="rId3"/>
    <sheet name="Produção" sheetId="15" r:id="rId4"/>
    <sheet name="PIBIC-EM" sheetId="16" r:id="rId5"/>
  </sheets>
  <definedNames>
    <definedName name="_xlnm.Print_Area" localSheetId="0">'Bolsa IC por depto (novo)'!$A$1:$F$110</definedName>
    <definedName name="_xlnm.Print_Area" localSheetId="1">'Bolsas de IC por curso'!$A$1:$H$138</definedName>
    <definedName name="_xlnm.Print_Area" localSheetId="3">Produção!$A$1:$B$11</definedName>
    <definedName name="_xlnm.Print_Area" localSheetId="2">'Projetos de IC por depto (novo)'!$A$1:$C$141</definedName>
  </definedNames>
  <calcPr calcId="144525"/>
</workbook>
</file>

<file path=xl/sharedStrings.xml><?xml version="1.0" encoding="utf-8"?>
<sst xmlns="http://schemas.openxmlformats.org/spreadsheetml/2006/main" count="644" uniqueCount="282">
  <si>
    <t>Bolsistas de iniciação científica por departamento</t>
  </si>
  <si>
    <t>Unidade/Departamento</t>
  </si>
  <si>
    <t>CNPq</t>
  </si>
  <si>
    <t>COPES</t>
  </si>
  <si>
    <t>FAPITEC</t>
  </si>
  <si>
    <t>VOLUNTÁRIO</t>
  </si>
  <si>
    <t>TOTAL</t>
  </si>
  <si>
    <t>Campus de São Cristóvão</t>
  </si>
  <si>
    <t>CCET</t>
  </si>
  <si>
    <t>Departamento de Ciência e Engenharia de Materiais</t>
  </si>
  <si>
    <t>Departamento de Computação</t>
  </si>
  <si>
    <t>Departamento de Engenharia Civil</t>
  </si>
  <si>
    <t>Departamento de Engenharia Elétrica</t>
  </si>
  <si>
    <t>Departamento de Engenharia Química</t>
  </si>
  <si>
    <t xml:space="preserve">Departamento de Física </t>
  </si>
  <si>
    <t>Departamento de Geologia</t>
  </si>
  <si>
    <t>Departamento de Matemática</t>
  </si>
  <si>
    <t>Departamento de Química</t>
  </si>
  <si>
    <t>Departamento de Tecnologia de Alimentos</t>
  </si>
  <si>
    <t>Departamento de Engenharia Ambiental</t>
  </si>
  <si>
    <t>Departamento de Engenharia de Produção</t>
  </si>
  <si>
    <t>Departamento de Engenharia Mecânica</t>
  </si>
  <si>
    <t>Núcleo de Graduação em Engenharia de Petróleo</t>
  </si>
  <si>
    <t>CCBS</t>
  </si>
  <si>
    <t>Departamento de Biologia</t>
  </si>
  <si>
    <t>Departamento de Ecologia</t>
  </si>
  <si>
    <t>Departamento de Educação Física</t>
  </si>
  <si>
    <t>Departamento de Farmácia</t>
  </si>
  <si>
    <t>Departamento de Fisiologia</t>
  </si>
  <si>
    <t>Departamento de Morfologia</t>
  </si>
  <si>
    <t>Departamento de Nutrição</t>
  </si>
  <si>
    <t>CCAA</t>
  </si>
  <si>
    <t>Departamento de Ciências Florestais</t>
  </si>
  <si>
    <t>Departamento de Engenharia Agronômica</t>
  </si>
  <si>
    <t>Departamento de Engenharia de Pesca e Aquicultura</t>
  </si>
  <si>
    <t>Departamento de Medicina Veterinária</t>
  </si>
  <si>
    <t>Departamento de Zootecnia</t>
  </si>
  <si>
    <t>Departamento de Engenharia Agrícola</t>
  </si>
  <si>
    <t>CCSA</t>
  </si>
  <si>
    <t>Departamento de Administração</t>
  </si>
  <si>
    <t>Departamento de Ciências Contábeis</t>
  </si>
  <si>
    <t>Departamento de Direito</t>
  </si>
  <si>
    <t>Departamento de Economia</t>
  </si>
  <si>
    <t>Departamento de Secretariado Executivo</t>
  </si>
  <si>
    <t>Departamento de Serviço Social</t>
  </si>
  <si>
    <t>Departamento de Ciência da Informação</t>
  </si>
  <si>
    <t>Departamento de Relações Internacionais</t>
  </si>
  <si>
    <t>Departamento de Turismo</t>
  </si>
  <si>
    <t>DEPARTAMENTO DE TEATRO</t>
  </si>
  <si>
    <t>CECH</t>
  </si>
  <si>
    <t>Departamento de Artes e Comunicação Social</t>
  </si>
  <si>
    <t>Departamento de Artes Visuais e Design</t>
  </si>
  <si>
    <t>Departamento de Ciências Sociais</t>
  </si>
  <si>
    <t>Departamento de Comunicação Social</t>
  </si>
  <si>
    <t>Departamento de Educação</t>
  </si>
  <si>
    <t>Departamento de Filosofia</t>
  </si>
  <si>
    <t>Departamento de Geografia</t>
  </si>
  <si>
    <t>Departamento de História</t>
  </si>
  <si>
    <t>Departamento de Letras</t>
  </si>
  <si>
    <t>Departamento de Letras Estrangeiras</t>
  </si>
  <si>
    <t>Departamento de Letras Libras</t>
  </si>
  <si>
    <t>Departamento de Letras Vernáculas</t>
  </si>
  <si>
    <t xml:space="preserve">Departamento de Psicologia </t>
  </si>
  <si>
    <t>Núcleo de Graduação em Ciências da Religião</t>
  </si>
  <si>
    <t>Departamento de Música</t>
  </si>
  <si>
    <t>Campus de Aracaju</t>
  </si>
  <si>
    <t>Departamento de Enfermagem</t>
  </si>
  <si>
    <t>Departamento de Fisioterapia</t>
  </si>
  <si>
    <t>Departamento de Fonoaudiologia</t>
  </si>
  <si>
    <t>Departamento de Medicina</t>
  </si>
  <si>
    <t>Departamento de Odontologia</t>
  </si>
  <si>
    <t>Campus de Itabaiana</t>
  </si>
  <si>
    <t>Departamento de Biociências</t>
  </si>
  <si>
    <t>Departamento de Física</t>
  </si>
  <si>
    <t>Departamento de Sistemas de Informação</t>
  </si>
  <si>
    <t>Campus de Laranjeiras</t>
  </si>
  <si>
    <t>Departamento de Arqueologia</t>
  </si>
  <si>
    <t>Departamento de Arquitetura e Urbanismo</t>
  </si>
  <si>
    <t>Núcleo de Dança</t>
  </si>
  <si>
    <t>Núcleo de Museologia</t>
  </si>
  <si>
    <t>Campus de Lagarto</t>
  </si>
  <si>
    <t>Departamento de Educação em Saúde</t>
  </si>
  <si>
    <t>Núcleo de Fonoaudiologia</t>
  </si>
  <si>
    <t>Núcleo de Medicina</t>
  </si>
  <si>
    <t>Departamento de Terapia Ocupacional</t>
  </si>
  <si>
    <t>Campus do Sertão</t>
  </si>
  <si>
    <t>Agroindustria</t>
  </si>
  <si>
    <t>Engenharia Agronomica</t>
  </si>
  <si>
    <t>Medicina Veterinaria</t>
  </si>
  <si>
    <t>Zootecnia</t>
  </si>
  <si>
    <t>NÚCLEO DE GRADUAÇÃO EM EDUCAÇÃO EM CIÊNCIAS AGRÁRIAS E DA TERRA</t>
  </si>
  <si>
    <t>PROGRAMA DE PÓS-GRADUAÇÃO EM CIÊNCIAS FARMACÊUTICAS</t>
  </si>
  <si>
    <t>ROGRAMA DE PÓS-GRADUAÇÃO EM EDUCAÇÃO FÍSICA</t>
  </si>
  <si>
    <t>PROGRAMA DE PÓS-GRADUAÇÃO EM EDUCAÇÃO</t>
  </si>
  <si>
    <t>PROGRAMA DE PÓS-GRADUAÇÃO EM QUÍMICA</t>
  </si>
  <si>
    <t>PROGRAMA DE PÓS-GRADUAÇÃO EM ENGENHARIA E CIÊNCIAS AMBIENTAIS</t>
  </si>
  <si>
    <t>CODAP</t>
  </si>
  <si>
    <t>PRODEMA</t>
  </si>
  <si>
    <t>UNIDADE DE PEDIATRIA HU</t>
  </si>
  <si>
    <t>TOTAL DA UFS</t>
  </si>
  <si>
    <t xml:space="preserve">Fonte: COPES/POSGRAP </t>
  </si>
  <si>
    <t>Situação posicional: dezembro de cada ano</t>
  </si>
  <si>
    <t>Bolsistas de iniciação científica por curso</t>
  </si>
  <si>
    <t>Unidade/Curso</t>
  </si>
  <si>
    <t>Mod.</t>
  </si>
  <si>
    <t>Turno</t>
  </si>
  <si>
    <t>Modalidade</t>
  </si>
  <si>
    <t>Astronomia</t>
  </si>
  <si>
    <t>Bac</t>
  </si>
  <si>
    <t>Diurno</t>
  </si>
  <si>
    <t xml:space="preserve">Ciência da Computação </t>
  </si>
  <si>
    <t>Ciências Atuariais</t>
  </si>
  <si>
    <t>Noturno</t>
  </si>
  <si>
    <t>Engenharia Ambiental e Sanitária</t>
  </si>
  <si>
    <t>Engenharia Civil</t>
  </si>
  <si>
    <t>Engenharia de Alimentos</t>
  </si>
  <si>
    <t>Engenharia de Computação</t>
  </si>
  <si>
    <t>Engenharia de Materiais</t>
  </si>
  <si>
    <t>Engenharia de Petróleo</t>
  </si>
  <si>
    <t>Engenharia de Produção</t>
  </si>
  <si>
    <t>Engenharia Elétrica</t>
  </si>
  <si>
    <t>Engenharia Eletrônica</t>
  </si>
  <si>
    <t>Engenharia Mecânica</t>
  </si>
  <si>
    <t>Engenharia Química</t>
  </si>
  <si>
    <t>Estatística</t>
  </si>
  <si>
    <t>Física</t>
  </si>
  <si>
    <t>Lic/ Bac</t>
  </si>
  <si>
    <t>Física Astrofísica</t>
  </si>
  <si>
    <t>Física Médica</t>
  </si>
  <si>
    <t>Geologia</t>
  </si>
  <si>
    <t>Matemática</t>
  </si>
  <si>
    <t>Diurno/ Noturno</t>
  </si>
  <si>
    <t>Matemática Aplicada e Computacional</t>
  </si>
  <si>
    <t>Química</t>
  </si>
  <si>
    <t>Lic/Bac</t>
  </si>
  <si>
    <t>Química Industrial</t>
  </si>
  <si>
    <t>Química Tecnológica</t>
  </si>
  <si>
    <t>Sistemas de Informação</t>
  </si>
  <si>
    <t>Ciências Biológicas</t>
  </si>
  <si>
    <t>Ecologia</t>
  </si>
  <si>
    <t>Educação Física</t>
  </si>
  <si>
    <t>Farmácia</t>
  </si>
  <si>
    <t>Farmácia Bioquímica Clínica</t>
  </si>
  <si>
    <t>Farmácia Clínica Industrial</t>
  </si>
  <si>
    <t>Nutrição</t>
  </si>
  <si>
    <t>Engenharia Agrícola</t>
  </si>
  <si>
    <t>Engenharia Agronômica</t>
  </si>
  <si>
    <t>Engenharia de Pesca</t>
  </si>
  <si>
    <t>Engenharia Florestal</t>
  </si>
  <si>
    <t>Medicina Veterinária</t>
  </si>
  <si>
    <t>(continuação)</t>
  </si>
  <si>
    <t>Volunt</t>
  </si>
  <si>
    <t>Outras</t>
  </si>
  <si>
    <t>Total</t>
  </si>
  <si>
    <t>Administração</t>
  </si>
  <si>
    <t>Diurno/Noturno</t>
  </si>
  <si>
    <t>Biblioteconomia e Documentação</t>
  </si>
  <si>
    <t>Ciências Contábeis</t>
  </si>
  <si>
    <t>Ciências Econômicas</t>
  </si>
  <si>
    <t>Direito</t>
  </si>
  <si>
    <t>Relações Internacionais</t>
  </si>
  <si>
    <t>Secretariado Executivo</t>
  </si>
  <si>
    <t>Serviço Social</t>
  </si>
  <si>
    <t>Turismo</t>
  </si>
  <si>
    <t xml:space="preserve">Teatro </t>
  </si>
  <si>
    <t>Artes Visuais</t>
  </si>
  <si>
    <t>Lic</t>
  </si>
  <si>
    <t>Ciência da Religião</t>
  </si>
  <si>
    <t>Ciências Sociais</t>
  </si>
  <si>
    <t>Bac/Lic</t>
  </si>
  <si>
    <t>Cinema e Audiovisual</t>
  </si>
  <si>
    <t>Comunicação Social – Audiovisual</t>
  </si>
  <si>
    <t>Comunicação Social – Radialismo</t>
  </si>
  <si>
    <t xml:space="preserve">Comunicação Social </t>
  </si>
  <si>
    <t>Design Gráfico</t>
  </si>
  <si>
    <t>Filosofia</t>
  </si>
  <si>
    <t>Geografia</t>
  </si>
  <si>
    <t>História</t>
  </si>
  <si>
    <t>Jornalismo</t>
  </si>
  <si>
    <t xml:space="preserve">Letras </t>
  </si>
  <si>
    <t>Letras – Inglês</t>
  </si>
  <si>
    <t>Letras – Língua Portuguesa</t>
  </si>
  <si>
    <t>Letras - Libras</t>
  </si>
  <si>
    <t>Letras – Francês</t>
  </si>
  <si>
    <t>Letras – Português e Espanhol</t>
  </si>
  <si>
    <t>Letras – Português e Francês</t>
  </si>
  <si>
    <t>Letras – Português e Inglês</t>
  </si>
  <si>
    <t xml:space="preserve">Música </t>
  </si>
  <si>
    <t>Pedagogia</t>
  </si>
  <si>
    <t>Psicologia</t>
  </si>
  <si>
    <t>Publicidade e Propaganda</t>
  </si>
  <si>
    <t>Letras - Portuguès/DLEV</t>
  </si>
  <si>
    <t>Enfermagem</t>
  </si>
  <si>
    <t>Fisioterapia</t>
  </si>
  <si>
    <t>Fonoaudiologia</t>
  </si>
  <si>
    <t>Medicina</t>
  </si>
  <si>
    <t>Odontologia</t>
  </si>
  <si>
    <t>Sistema de Informação</t>
  </si>
  <si>
    <t>Arqueologia</t>
  </si>
  <si>
    <t>Arquitetura e Urbanismo</t>
  </si>
  <si>
    <t>Dança</t>
  </si>
  <si>
    <t>Museologia</t>
  </si>
  <si>
    <t>Terapia Ocupacional</t>
  </si>
  <si>
    <t>Ensino a Distância</t>
  </si>
  <si>
    <t>Administração Pública</t>
  </si>
  <si>
    <t>Projetos de iniciação científica por departamento</t>
  </si>
  <si>
    <t>Projetos</t>
  </si>
  <si>
    <t>Orientadores</t>
  </si>
  <si>
    <t>Departamento de Estatística e Ciências Atuariais</t>
  </si>
  <si>
    <t>Núcleo de Engenharia Ambiental</t>
  </si>
  <si>
    <t>Núcleo de Engenharia de Produção</t>
  </si>
  <si>
    <t>Núcleo de Engenharia Mecânica</t>
  </si>
  <si>
    <t>Núcleo de Engenharia Agrícola</t>
  </si>
  <si>
    <t>Núcleo de Ciência da Informação</t>
  </si>
  <si>
    <t>Núcleo de Relações Internacionais</t>
  </si>
  <si>
    <t>Núcleo de Turismo</t>
  </si>
  <si>
    <t>Departamento de Psicologia</t>
  </si>
  <si>
    <t>Núcleo de Música</t>
  </si>
  <si>
    <t xml:space="preserve">Núcleo de Teatro </t>
  </si>
  <si>
    <t>Núcleo de Enfermagem</t>
  </si>
  <si>
    <t>Núcleo de Farmácia</t>
  </si>
  <si>
    <t>Núcleo de Fisioterapia</t>
  </si>
  <si>
    <t>Núcleo de Nutrição</t>
  </si>
  <si>
    <t>Núcleo de Odontologia</t>
  </si>
  <si>
    <t>Núcleo de Terapia Ocupacional</t>
  </si>
  <si>
    <t>CAMPUS DO SERTÃO</t>
  </si>
  <si>
    <t>Núcleo de graduação de Agroindústria</t>
  </si>
  <si>
    <t>Núcleo de graduação de Agronomia</t>
  </si>
  <si>
    <t>Núcleo de Graduação em Educaçao em Ciências Agrárias e da Terra</t>
  </si>
  <si>
    <t>Núcleo de graduação em Medicina Veterinária</t>
  </si>
  <si>
    <t>Núcleo de graduação em Zootecnia</t>
  </si>
  <si>
    <t>FUNDAÇÃO UNIVERSIDADE FEDERAL DE SERGIPE</t>
  </si>
  <si>
    <t>PRÓ-REITORIA DE GRADUAÇÃO</t>
  </si>
  <si>
    <t>CONDOMÍNIOS DE LABORATÓRIOS MULTIUSUÁRIOS</t>
  </si>
  <si>
    <t>CONDOMÍNIOS DE LABORATÓRIOS MULTIUSUÁRIO DE INFORMÁTICA E DOCUMENTAÇÃO</t>
  </si>
  <si>
    <t>DEPARTAMENTO DE COMPUTAÇÃO</t>
  </si>
  <si>
    <t>COORDENAÇÃO DO CURSO BACHARELADO EM COMPUTAÇÃO</t>
  </si>
  <si>
    <t>GABINETE DO VICE-REITOR</t>
  </si>
  <si>
    <t>COLÉGIO DE APLICAÇÃO</t>
  </si>
  <si>
    <t>HOSPITAL UNIVERSITÁRIO</t>
  </si>
  <si>
    <t>DIRETORIA DE ENSINO E PESQUISA</t>
  </si>
  <si>
    <t>PRÓ-REITORIA DE EXTENSÃO</t>
  </si>
  <si>
    <t>COORDENAÇÃO DE ATIVIDADES DE EXTENSÃO</t>
  </si>
  <si>
    <t>COORDENAÇÃO DE TECNOLOGIAS SOCIAIS E AMBIENTAIS</t>
  </si>
  <si>
    <t>DEPARTAMENTO DE APOIO DIDATICO E PEDAGOGICO</t>
  </si>
  <si>
    <t>PRÓ-REITORIA DE PÓS-GRADUAÇÃO E PESQUISA</t>
  </si>
  <si>
    <t>PROGRAMA DE PÓS-GRADUAÇÃO EM AGRICULTURA E BIODIVERSIDADE</t>
  </si>
  <si>
    <t>PROGRAMA DE PÓS-GRADUAÇÃO EM CIÊNCIAS DA RELIGIÃO</t>
  </si>
  <si>
    <t>PROGRAMA DE PÓS-GRADUAÇÃO EM ARQUEOLOGIA</t>
  </si>
  <si>
    <t>PROGRAMA DE PÓS-GRADUAÇÃO EM CIÊNCIA E ENGENHARIA DE MATERIAIS</t>
  </si>
  <si>
    <t>PROGRAMA DE PÓS-GRADUAÇÃO EM ENGENHARIA CIVIL</t>
  </si>
  <si>
    <t>PROGRAMA DE PÓS-GRADUAÇÃO EM ENGENHARIA ELÉTRICA</t>
  </si>
  <si>
    <t>PROGRAMA DE PÓS-GRADUAÇÃO EM FÍSICA</t>
  </si>
  <si>
    <t>PROGRAMA DE PÓS-GRADUAÇÃO EM HISTÓRIA</t>
  </si>
  <si>
    <t>PROGRAMA DE PÓS-GRADUAÇÃO EM RECURSOS HÍDRICOS</t>
  </si>
  <si>
    <t>PROGRAMA DE PÓS-GRADUAÇÃO PROFISSIONAL EM ENSINO DE FÍSICA</t>
  </si>
  <si>
    <t>PROGRAMA DE PÓS-GRADUAÇÃO EM CIÊNCIAS DA SAÚDE</t>
  </si>
  <si>
    <t>PROGRAMA DE PÓS-GRADUAÇÃO EM EDUCAÇÃO FÍSICA</t>
  </si>
  <si>
    <t>PROGRAMA DE PÓS-GRADUAÇÃO EM ENGENHARIA QUÍMICA</t>
  </si>
  <si>
    <t>PROGRAMA DE PÓS-GRADUAÇÃO EM ZOOTECNIA</t>
  </si>
  <si>
    <t>PROGRAMA DE PÓS-GRADUAÇÃO INTERDISCIPLINAR EM CULTURAS POPULARES</t>
  </si>
  <si>
    <t>PROGRAMA DE PÓS-GRADUAÇÃO PROFISSIONAL EM LETRAS</t>
  </si>
  <si>
    <t>PROGRAMA DE PÓS-GRADUAÇÃO PROFISSIONAL EM LETRAS - ITA</t>
  </si>
  <si>
    <t>UNIDADE DE PEDIATRIA</t>
  </si>
  <si>
    <t>HOSPITAL VETERINÁRIO UNIVERSITÁRIO</t>
  </si>
  <si>
    <t>Produção científica da UFS</t>
  </si>
  <si>
    <t>Descrição</t>
  </si>
  <si>
    <t>Produção Lattes</t>
  </si>
  <si>
    <t>Artigo,Trabalhos Completos, Resumos e Smilares</t>
  </si>
  <si>
    <t>Capítulo de Livros</t>
  </si>
  <si>
    <t>Livros publicados</t>
  </si>
  <si>
    <t>Patentes</t>
  </si>
  <si>
    <t>INFORMAÇÃO DA CINTTEC</t>
  </si>
  <si>
    <t>Maquetes, Protótipos, Softwares e Outros</t>
  </si>
  <si>
    <t>Grupos de Pesquisa Certificados</t>
  </si>
  <si>
    <t>Fonte:COPES/ POSGRAP</t>
  </si>
  <si>
    <t>PIBIC-EM (CODAP)</t>
  </si>
  <si>
    <t>Ano</t>
  </si>
  <si>
    <t>Docentes</t>
  </si>
  <si>
    <t>Bolsa CNPq</t>
  </si>
  <si>
    <t>Bolsa Voluntária</t>
  </si>
  <si>
    <t>tetste</t>
  </si>
</sst>
</file>

<file path=xl/styles.xml><?xml version="1.0" encoding="utf-8"?>
<styleSheet xmlns="http://schemas.openxmlformats.org/spreadsheetml/2006/main">
  <numFmts count="6">
    <numFmt numFmtId="176" formatCode="#"/>
    <numFmt numFmtId="177" formatCode="_-* #,##0_-;\-* #,##0_-;_-* &quot;-&quot;??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</numFmts>
  <fonts count="52">
    <font>
      <sz val="10"/>
      <name val="Arial"/>
      <charset val="134"/>
    </font>
    <font>
      <b/>
      <sz val="10"/>
      <name val="Arial"/>
      <charset val="134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0"/>
      <color theme="1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7"/>
      <color theme="1"/>
      <name val="Arial"/>
      <charset val="134"/>
    </font>
    <font>
      <sz val="8"/>
      <name val="Arial"/>
      <charset val="134"/>
    </font>
    <font>
      <b/>
      <sz val="12"/>
      <color theme="2" tint="-0.899777214880825"/>
      <name val="Arial"/>
      <charset val="134"/>
    </font>
    <font>
      <b/>
      <sz val="10"/>
      <color theme="2" tint="-0.899777214880825"/>
      <name val="Arial"/>
      <charset val="134"/>
    </font>
    <font>
      <b/>
      <sz val="9"/>
      <color theme="2" tint="-0.899777214880825"/>
      <name val="Arial"/>
      <charset val="134"/>
    </font>
    <font>
      <b/>
      <sz val="8"/>
      <color theme="2" tint="-0.899777214880825"/>
      <name val="Arial"/>
      <charset val="134"/>
    </font>
    <font>
      <b/>
      <sz val="9.5"/>
      <color theme="2" tint="-0.899777214880825"/>
      <name val="Arial"/>
      <charset val="134"/>
    </font>
    <font>
      <sz val="9"/>
      <color theme="2" tint="-0.899777214880825"/>
      <name val="Arial"/>
      <charset val="134"/>
    </font>
    <font>
      <sz val="10"/>
      <color theme="2" tint="-0.899777214880825"/>
      <name val="Arial"/>
      <charset val="134"/>
    </font>
    <font>
      <b/>
      <sz val="7"/>
      <color theme="2" tint="-0.899777214880825"/>
      <name val="Arial"/>
      <charset val="134"/>
    </font>
    <font>
      <sz val="9"/>
      <name val="Arial"/>
      <charset val="134"/>
    </font>
    <font>
      <b/>
      <sz val="9"/>
      <name val="Arial"/>
      <charset val="134"/>
    </font>
    <font>
      <b/>
      <sz val="12"/>
      <color theme="1" tint="0.0499893185216834"/>
      <name val="Arial"/>
      <charset val="134"/>
    </font>
    <font>
      <b/>
      <sz val="10"/>
      <color theme="1" tint="0.0499893185216834"/>
      <name val="Arial"/>
      <charset val="134"/>
    </font>
    <font>
      <b/>
      <sz val="9"/>
      <color theme="1" tint="0.0499893185216834"/>
      <name val="Arial"/>
      <charset val="134"/>
    </font>
    <font>
      <b/>
      <sz val="8"/>
      <color theme="1" tint="0.0499893185216834"/>
      <name val="Arial"/>
      <charset val="134"/>
    </font>
    <font>
      <b/>
      <sz val="9.5"/>
      <color theme="1" tint="0.0499893185216834"/>
      <name val="Arial"/>
      <charset val="134"/>
    </font>
    <font>
      <sz val="9"/>
      <color theme="1" tint="0.0499893185216834"/>
      <name val="Arial"/>
      <charset val="134"/>
    </font>
    <font>
      <b/>
      <sz val="7"/>
      <color theme="1" tint="0.0499893185216834"/>
      <name val="Arial"/>
      <charset val="134"/>
    </font>
    <font>
      <b/>
      <sz val="12"/>
      <name val="Arial"/>
      <charset val="134"/>
    </font>
    <font>
      <b/>
      <sz val="8"/>
      <name val="Arial"/>
      <charset val="134"/>
    </font>
    <font>
      <b/>
      <sz val="9.5"/>
      <name val="Arial"/>
      <charset val="134"/>
    </font>
    <font>
      <sz val="9"/>
      <color rgb="FF000000"/>
      <name val="Arial"/>
      <charset val="134"/>
    </font>
    <font>
      <sz val="7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2B2B2B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0" fillId="0" borderId="0"/>
    <xf numFmtId="0" fontId="34" fillId="3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0" fillId="14" borderId="9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13" borderId="8" applyNumberFormat="0" applyFont="0" applyAlignment="0" applyProtection="0">
      <alignment vertical="center"/>
    </xf>
    <xf numFmtId="0" fontId="44" fillId="24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14" borderId="10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2" fontId="33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43" fillId="21" borderId="12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10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177" fontId="5" fillId="3" borderId="1" xfId="45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1" xfId="1" applyBorder="1" applyAlignment="1">
      <alignment horizontal="center"/>
    </xf>
    <xf numFmtId="0" fontId="6" fillId="4" borderId="1" xfId="0" applyFont="1" applyFill="1" applyBorder="1"/>
    <xf numFmtId="0" fontId="0" fillId="4" borderId="1" xfId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5" fillId="0" borderId="2" xfId="0" applyFont="1" applyBorder="1"/>
    <xf numFmtId="1" fontId="15" fillId="0" borderId="1" xfId="0" applyNumberFormat="1" applyFont="1" applyBorder="1" applyAlignment="1">
      <alignment horizontal="center" vertical="top" shrinkToFit="1"/>
    </xf>
    <xf numFmtId="0" fontId="12" fillId="5" borderId="2" xfId="0" applyFont="1" applyFill="1" applyBorder="1"/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5" borderId="2" xfId="0" applyFont="1" applyFill="1" applyBorder="1"/>
    <xf numFmtId="0" fontId="14" fillId="5" borderId="1" xfId="0" applyFont="1" applyFill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left" vertical="top" wrapText="1"/>
    </xf>
    <xf numFmtId="0" fontId="12" fillId="5" borderId="2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1" fontId="12" fillId="5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5" fillId="2" borderId="1" xfId="0" applyFont="1" applyFill="1" applyBorder="1"/>
    <xf numFmtId="0" fontId="22" fillId="5" borderId="1" xfId="0" applyFont="1" applyFill="1" applyBorder="1"/>
    <xf numFmtId="0" fontId="23" fillId="0" borderId="1" xfId="0" applyFont="1" applyBorder="1"/>
    <xf numFmtId="0" fontId="21" fillId="0" borderId="1" xfId="0" applyFont="1" applyBorder="1" applyAlignment="1">
      <alignment horizontal="center"/>
    </xf>
    <xf numFmtId="0" fontId="22" fillId="0" borderId="1" xfId="0" applyFont="1" applyBorder="1"/>
    <xf numFmtId="0" fontId="22" fillId="5" borderId="4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4" fillId="5" borderId="1" xfId="0" applyFont="1" applyFill="1" applyBorder="1"/>
    <xf numFmtId="0" fontId="21" fillId="5" borderId="1" xfId="0" applyFont="1" applyFill="1" applyBorder="1"/>
    <xf numFmtId="0" fontId="22" fillId="6" borderId="1" xfId="0" applyFont="1" applyFill="1" applyBorder="1"/>
    <xf numFmtId="0" fontId="22" fillId="6" borderId="1" xfId="0" applyFont="1" applyFill="1" applyBorder="1" applyAlignment="1">
      <alignment horizontal="center"/>
    </xf>
    <xf numFmtId="3" fontId="22" fillId="5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1" fillId="0" borderId="1" xfId="0" applyFont="1" applyBorder="1"/>
    <xf numFmtId="176" fontId="22" fillId="5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9" fillId="5" borderId="1" xfId="0" applyFont="1" applyFill="1" applyBorder="1"/>
    <xf numFmtId="0" fontId="19" fillId="5" borderId="1" xfId="0" applyFont="1" applyFill="1" applyBorder="1" applyAlignment="1">
      <alignment horizontal="center"/>
    </xf>
    <xf numFmtId="0" fontId="29" fillId="5" borderId="1" xfId="0" applyFont="1" applyFill="1" applyBorder="1"/>
    <xf numFmtId="0" fontId="19" fillId="5" borderId="5" xfId="0" applyFont="1" applyFill="1" applyBorder="1" applyAlignment="1">
      <alignment horizontal="center"/>
    </xf>
    <xf numFmtId="0" fontId="19" fillId="6" borderId="1" xfId="0" applyFont="1" applyFill="1" applyBorder="1"/>
    <xf numFmtId="0" fontId="19" fillId="6" borderId="1" xfId="0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30" fillId="0" borderId="1" xfId="0" applyFont="1" applyBorder="1"/>
    <xf numFmtId="0" fontId="19" fillId="3" borderId="1" xfId="0" applyFont="1" applyFill="1" applyBorder="1"/>
    <xf numFmtId="0" fontId="19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3" fontId="19" fillId="5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right" vertical="center"/>
    </xf>
  </cellXfs>
  <cellStyles count="50">
    <cellStyle name="Normal" xfId="0" builtinId="0"/>
    <cellStyle name="Normal 2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"/>
  <sheetViews>
    <sheetView showGridLines="0" tabSelected="1" workbookViewId="0">
      <pane ySplit="4" topLeftCell="A5" activePane="bottomLeft" state="frozen"/>
      <selection/>
      <selection pane="bottomLeft" activeCell="A112" sqref="A112"/>
    </sheetView>
  </sheetViews>
  <sheetFormatPr defaultColWidth="9.14285714285714" defaultRowHeight="12" outlineLevelCol="5"/>
  <cols>
    <col min="1" max="1" width="65.2857142857143" style="23" customWidth="1"/>
    <col min="2" max="2" width="5.14285714285714" customWidth="1"/>
    <col min="3" max="3" width="6.28571428571429" customWidth="1"/>
    <col min="4" max="4" width="7.42857142857143" customWidth="1"/>
    <col min="5" max="5" width="10.5714285714286" customWidth="1"/>
    <col min="6" max="6" width="6.71428571428571" customWidth="1"/>
  </cols>
  <sheetData>
    <row r="1" ht="24" customHeight="1" spans="1:6">
      <c r="A1" s="83" t="s">
        <v>0</v>
      </c>
      <c r="B1" s="83"/>
      <c r="C1" s="83"/>
      <c r="D1" s="83"/>
      <c r="E1" s="83"/>
      <c r="F1" s="83"/>
    </row>
    <row r="2" ht="12.75" customHeight="1" spans="1:6">
      <c r="A2" s="84" t="s">
        <v>1</v>
      </c>
      <c r="B2" s="85">
        <v>20201</v>
      </c>
      <c r="C2" s="86"/>
      <c r="D2" s="86"/>
      <c r="E2" s="86"/>
      <c r="F2" s="96"/>
    </row>
    <row r="3" ht="12.75" customHeight="1" spans="1:6">
      <c r="A3" s="84"/>
      <c r="B3" s="87" t="s">
        <v>2</v>
      </c>
      <c r="C3" s="87" t="s">
        <v>3</v>
      </c>
      <c r="D3" s="87" t="s">
        <v>4</v>
      </c>
      <c r="E3" s="87" t="s">
        <v>5</v>
      </c>
      <c r="F3" s="87" t="s">
        <v>6</v>
      </c>
    </row>
    <row r="4" ht="12.75" customHeight="1" spans="1:6">
      <c r="A4" s="88" t="s">
        <v>7</v>
      </c>
      <c r="B4" s="89">
        <f>SUM(B5+B21+B29+B36+B47)</f>
        <v>195</v>
      </c>
      <c r="C4" s="89">
        <f>SUM(C5+C21+C29+C36+C47)</f>
        <v>163</v>
      </c>
      <c r="D4" s="89">
        <f>SUM(D5+D21+D29+D36+D47)</f>
        <v>0</v>
      </c>
      <c r="E4" s="89">
        <f>SUM(E5+E21+E29+E36+E47)</f>
        <v>384</v>
      </c>
      <c r="F4" s="89">
        <f>SUM(F5+F21+F29+F36+F47)</f>
        <v>742</v>
      </c>
    </row>
    <row r="5" ht="12.75" customHeight="1" spans="1:6">
      <c r="A5" s="90" t="s">
        <v>8</v>
      </c>
      <c r="B5" s="89">
        <f>SUM(B6:B20)</f>
        <v>60</v>
      </c>
      <c r="C5" s="89">
        <f>SUM(C6:C20)</f>
        <v>51</v>
      </c>
      <c r="D5" s="89">
        <f>SUM(D6:D20)</f>
        <v>0</v>
      </c>
      <c r="E5" s="89">
        <f>SUM(E6:E20)</f>
        <v>104</v>
      </c>
      <c r="F5" s="89">
        <f>SUM(B5,C5,D5,E5)</f>
        <v>215</v>
      </c>
    </row>
    <row r="6" ht="12.75" customHeight="1" spans="1:6">
      <c r="A6" s="91" t="s">
        <v>9</v>
      </c>
      <c r="B6" s="5">
        <v>2</v>
      </c>
      <c r="C6" s="92">
        <v>2</v>
      </c>
      <c r="D6" s="92">
        <v>0</v>
      </c>
      <c r="E6" s="92">
        <v>2</v>
      </c>
      <c r="F6" s="92">
        <f t="shared" ref="F6:F21" si="0">SUM(B6,C6,D6,E6)</f>
        <v>6</v>
      </c>
    </row>
    <row r="7" ht="12.75" customHeight="1" spans="1:6">
      <c r="A7" s="91" t="s">
        <v>10</v>
      </c>
      <c r="B7" s="92">
        <v>3</v>
      </c>
      <c r="C7" s="92">
        <v>3</v>
      </c>
      <c r="D7" s="92">
        <v>0</v>
      </c>
      <c r="E7" s="92">
        <v>13</v>
      </c>
      <c r="F7" s="92">
        <f t="shared" si="0"/>
        <v>19</v>
      </c>
    </row>
    <row r="8" ht="12.75" customHeight="1" spans="1:6">
      <c r="A8" s="91" t="s">
        <v>11</v>
      </c>
      <c r="B8" s="92">
        <v>3</v>
      </c>
      <c r="C8" s="92">
        <v>4</v>
      </c>
      <c r="D8" s="92">
        <v>0</v>
      </c>
      <c r="E8" s="92">
        <v>5</v>
      </c>
      <c r="F8" s="92">
        <f t="shared" si="0"/>
        <v>12</v>
      </c>
    </row>
    <row r="9" ht="12.75" customHeight="1" spans="1:6">
      <c r="A9" s="91" t="s">
        <v>12</v>
      </c>
      <c r="B9" s="92">
        <v>4</v>
      </c>
      <c r="C9" s="92">
        <v>3</v>
      </c>
      <c r="D9" s="92">
        <v>0</v>
      </c>
      <c r="E9" s="92">
        <v>6</v>
      </c>
      <c r="F9" s="92">
        <f t="shared" si="0"/>
        <v>13</v>
      </c>
    </row>
    <row r="10" ht="12.75" customHeight="1" spans="1:6">
      <c r="A10" s="91" t="s">
        <v>13</v>
      </c>
      <c r="B10" s="92">
        <v>3</v>
      </c>
      <c r="C10" s="92">
        <v>6</v>
      </c>
      <c r="D10" s="92">
        <v>0</v>
      </c>
      <c r="E10" s="92">
        <v>4</v>
      </c>
      <c r="F10" s="92">
        <f t="shared" si="0"/>
        <v>13</v>
      </c>
    </row>
    <row r="11" ht="12.75" customHeight="1" spans="1:6">
      <c r="A11" s="91" t="s">
        <v>13</v>
      </c>
      <c r="B11" s="92">
        <v>1</v>
      </c>
      <c r="C11" s="92">
        <v>0</v>
      </c>
      <c r="D11" s="92">
        <v>0</v>
      </c>
      <c r="E11" s="92">
        <v>3</v>
      </c>
      <c r="F11" s="92">
        <f t="shared" si="0"/>
        <v>4</v>
      </c>
    </row>
    <row r="12" ht="12.75" customHeight="1" spans="1:6">
      <c r="A12" s="91" t="s">
        <v>14</v>
      </c>
      <c r="B12" s="92">
        <v>8</v>
      </c>
      <c r="C12" s="92">
        <v>6</v>
      </c>
      <c r="D12" s="92">
        <v>0</v>
      </c>
      <c r="E12" s="92">
        <v>9</v>
      </c>
      <c r="F12" s="92">
        <f t="shared" si="0"/>
        <v>23</v>
      </c>
    </row>
    <row r="13" ht="12.75" customHeight="1" spans="1:6">
      <c r="A13" s="91" t="s">
        <v>15</v>
      </c>
      <c r="B13" s="92">
        <v>2</v>
      </c>
      <c r="C13" s="92">
        <v>3</v>
      </c>
      <c r="D13" s="92">
        <v>0</v>
      </c>
      <c r="E13" s="92">
        <v>12</v>
      </c>
      <c r="F13" s="92">
        <f t="shared" si="0"/>
        <v>17</v>
      </c>
    </row>
    <row r="14" ht="12.75" customHeight="1" spans="1:6">
      <c r="A14" s="91" t="s">
        <v>16</v>
      </c>
      <c r="B14" s="92">
        <v>2</v>
      </c>
      <c r="C14" s="92">
        <v>10</v>
      </c>
      <c r="D14" s="92">
        <v>0</v>
      </c>
      <c r="E14" s="92">
        <v>21</v>
      </c>
      <c r="F14" s="92">
        <f t="shared" si="0"/>
        <v>33</v>
      </c>
    </row>
    <row r="15" ht="12.75" customHeight="1" spans="1:6">
      <c r="A15" s="91" t="s">
        <v>17</v>
      </c>
      <c r="B15" s="92">
        <v>14</v>
      </c>
      <c r="C15" s="92">
        <v>6</v>
      </c>
      <c r="D15" s="92">
        <v>0</v>
      </c>
      <c r="E15" s="92">
        <v>14</v>
      </c>
      <c r="F15" s="92">
        <f t="shared" si="0"/>
        <v>34</v>
      </c>
    </row>
    <row r="16" ht="12.75" customHeight="1" spans="1:6">
      <c r="A16" s="91" t="s">
        <v>18</v>
      </c>
      <c r="B16" s="92">
        <v>10</v>
      </c>
      <c r="C16" s="92">
        <v>2</v>
      </c>
      <c r="D16" s="92">
        <v>0</v>
      </c>
      <c r="E16" s="92">
        <v>1</v>
      </c>
      <c r="F16" s="92">
        <f t="shared" si="0"/>
        <v>13</v>
      </c>
    </row>
    <row r="17" ht="12.75" customHeight="1" spans="1:6">
      <c r="A17" s="91" t="s">
        <v>19</v>
      </c>
      <c r="B17" s="92">
        <v>2</v>
      </c>
      <c r="C17" s="92">
        <v>0</v>
      </c>
      <c r="D17" s="92">
        <v>0</v>
      </c>
      <c r="E17" s="92">
        <v>4</v>
      </c>
      <c r="F17" s="92">
        <f t="shared" si="0"/>
        <v>6</v>
      </c>
    </row>
    <row r="18" ht="12.75" customHeight="1" spans="1:6">
      <c r="A18" s="91" t="s">
        <v>20</v>
      </c>
      <c r="B18" s="92">
        <v>4</v>
      </c>
      <c r="C18" s="92">
        <v>3</v>
      </c>
      <c r="D18" s="92">
        <v>0</v>
      </c>
      <c r="E18" s="92">
        <v>4</v>
      </c>
      <c r="F18" s="92">
        <f t="shared" si="0"/>
        <v>11</v>
      </c>
    </row>
    <row r="19" ht="12.75" customHeight="1" spans="1:6">
      <c r="A19" s="91" t="s">
        <v>21</v>
      </c>
      <c r="B19" s="92">
        <v>0</v>
      </c>
      <c r="C19" s="92">
        <v>1</v>
      </c>
      <c r="D19" s="92">
        <v>0</v>
      </c>
      <c r="E19" s="92">
        <v>1</v>
      </c>
      <c r="F19" s="92">
        <f t="shared" si="0"/>
        <v>2</v>
      </c>
    </row>
    <row r="20" ht="12.75" customHeight="1" spans="1:6">
      <c r="A20" s="91" t="s">
        <v>22</v>
      </c>
      <c r="B20" s="92">
        <v>2</v>
      </c>
      <c r="C20" s="92">
        <v>2</v>
      </c>
      <c r="D20" s="92">
        <v>0</v>
      </c>
      <c r="E20" s="92">
        <v>5</v>
      </c>
      <c r="F20" s="92">
        <f t="shared" si="0"/>
        <v>9</v>
      </c>
    </row>
    <row r="21" ht="12.75" customHeight="1" spans="1:6">
      <c r="A21" s="93" t="s">
        <v>23</v>
      </c>
      <c r="B21" s="94">
        <f>SUM(B22:B28)</f>
        <v>42</v>
      </c>
      <c r="C21" s="94">
        <f>SUM(C22:C28)</f>
        <v>38</v>
      </c>
      <c r="D21" s="94">
        <v>0</v>
      </c>
      <c r="E21" s="94">
        <f>SUM(E22:E28)</f>
        <v>76</v>
      </c>
      <c r="F21" s="94">
        <f t="shared" si="0"/>
        <v>156</v>
      </c>
    </row>
    <row r="22" ht="12.75" customHeight="1" spans="1:6">
      <c r="A22" s="91" t="s">
        <v>24</v>
      </c>
      <c r="B22" s="92">
        <v>7</v>
      </c>
      <c r="C22" s="92">
        <v>4</v>
      </c>
      <c r="D22" s="92">
        <v>0</v>
      </c>
      <c r="E22" s="92">
        <v>13</v>
      </c>
      <c r="F22" s="92">
        <f t="shared" ref="F22:F29" si="1">SUM(B22,C22,D22,E22)</f>
        <v>24</v>
      </c>
    </row>
    <row r="23" ht="12.75" customHeight="1" spans="1:6">
      <c r="A23" s="91" t="s">
        <v>25</v>
      </c>
      <c r="B23" s="92">
        <v>3</v>
      </c>
      <c r="C23" s="92">
        <v>2</v>
      </c>
      <c r="D23" s="92">
        <v>0</v>
      </c>
      <c r="E23" s="92">
        <v>6</v>
      </c>
      <c r="F23" s="92">
        <f t="shared" si="1"/>
        <v>11</v>
      </c>
    </row>
    <row r="24" ht="12.75" customHeight="1" spans="1:6">
      <c r="A24" s="91" t="s">
        <v>26</v>
      </c>
      <c r="B24" s="92">
        <v>10</v>
      </c>
      <c r="C24" s="92">
        <v>4</v>
      </c>
      <c r="D24" s="92">
        <v>0</v>
      </c>
      <c r="E24" s="92">
        <v>11</v>
      </c>
      <c r="F24" s="92">
        <f t="shared" si="1"/>
        <v>25</v>
      </c>
    </row>
    <row r="25" ht="12.75" customHeight="1" spans="1:6">
      <c r="A25" s="91" t="s">
        <v>27</v>
      </c>
      <c r="B25" s="92">
        <v>4</v>
      </c>
      <c r="C25" s="92">
        <v>11</v>
      </c>
      <c r="D25" s="92">
        <v>0</v>
      </c>
      <c r="E25" s="92">
        <v>9</v>
      </c>
      <c r="F25" s="92">
        <f t="shared" si="1"/>
        <v>24</v>
      </c>
    </row>
    <row r="26" ht="12.75" customHeight="1" spans="1:6">
      <c r="A26" s="91" t="s">
        <v>28</v>
      </c>
      <c r="B26" s="5">
        <v>7</v>
      </c>
      <c r="C26" s="5">
        <v>4</v>
      </c>
      <c r="D26" s="5">
        <v>0</v>
      </c>
      <c r="E26" s="92">
        <v>11</v>
      </c>
      <c r="F26" s="92">
        <f t="shared" si="1"/>
        <v>22</v>
      </c>
    </row>
    <row r="27" ht="12.75" customHeight="1" spans="1:6">
      <c r="A27" s="91" t="s">
        <v>29</v>
      </c>
      <c r="B27" s="92">
        <v>7</v>
      </c>
      <c r="C27" s="92">
        <v>9</v>
      </c>
      <c r="D27" s="92">
        <v>0</v>
      </c>
      <c r="E27" s="92">
        <v>18</v>
      </c>
      <c r="F27" s="92">
        <f t="shared" si="1"/>
        <v>34</v>
      </c>
    </row>
    <row r="28" ht="12.75" customHeight="1" spans="1:6">
      <c r="A28" s="91" t="s">
        <v>30</v>
      </c>
      <c r="B28" s="92">
        <v>4</v>
      </c>
      <c r="C28" s="92">
        <v>4</v>
      </c>
      <c r="D28" s="92">
        <v>0</v>
      </c>
      <c r="E28" s="92">
        <v>8</v>
      </c>
      <c r="F28" s="92">
        <f t="shared" si="1"/>
        <v>16</v>
      </c>
    </row>
    <row r="29" ht="12.75" customHeight="1" spans="1:6">
      <c r="A29" s="93" t="s">
        <v>31</v>
      </c>
      <c r="B29" s="94">
        <f>SUM(B30:B35)</f>
        <v>17</v>
      </c>
      <c r="C29" s="94">
        <f>SUM(C30:C35)</f>
        <v>15</v>
      </c>
      <c r="D29" s="94">
        <v>0</v>
      </c>
      <c r="E29" s="94">
        <f>SUM(E30:E35)</f>
        <v>31</v>
      </c>
      <c r="F29" s="94">
        <f t="shared" si="1"/>
        <v>63</v>
      </c>
    </row>
    <row r="30" ht="12.75" customHeight="1" spans="1:6">
      <c r="A30" s="91" t="s">
        <v>32</v>
      </c>
      <c r="B30" s="5">
        <v>2</v>
      </c>
      <c r="C30" s="92">
        <v>1</v>
      </c>
      <c r="D30" s="92">
        <v>0</v>
      </c>
      <c r="E30" s="92">
        <v>5</v>
      </c>
      <c r="F30" s="92">
        <f t="shared" ref="F30:F36" si="2">SUM(B30,C30,D30,E30)</f>
        <v>8</v>
      </c>
    </row>
    <row r="31" ht="12.75" customHeight="1" spans="1:6">
      <c r="A31" s="91" t="s">
        <v>33</v>
      </c>
      <c r="B31" s="92">
        <v>9</v>
      </c>
      <c r="C31" s="92">
        <v>4</v>
      </c>
      <c r="D31" s="92">
        <v>0</v>
      </c>
      <c r="E31" s="92">
        <v>5</v>
      </c>
      <c r="F31" s="92">
        <f t="shared" si="2"/>
        <v>18</v>
      </c>
    </row>
    <row r="32" ht="12.75" customHeight="1" spans="1:6">
      <c r="A32" s="91" t="s">
        <v>34</v>
      </c>
      <c r="B32" s="92">
        <v>1</v>
      </c>
      <c r="C32" s="92">
        <v>2</v>
      </c>
      <c r="D32" s="92">
        <v>0</v>
      </c>
      <c r="E32" s="92">
        <v>4</v>
      </c>
      <c r="F32" s="92">
        <f t="shared" si="2"/>
        <v>7</v>
      </c>
    </row>
    <row r="33" ht="12.75" customHeight="1" spans="1:6">
      <c r="A33" s="91" t="s">
        <v>35</v>
      </c>
      <c r="B33" s="92">
        <v>0</v>
      </c>
      <c r="C33" s="92">
        <v>2</v>
      </c>
      <c r="D33" s="92">
        <v>0</v>
      </c>
      <c r="E33" s="92">
        <v>8</v>
      </c>
      <c r="F33" s="92">
        <f t="shared" si="2"/>
        <v>10</v>
      </c>
    </row>
    <row r="34" ht="12.75" customHeight="1" spans="1:6">
      <c r="A34" s="91" t="s">
        <v>36</v>
      </c>
      <c r="B34" s="92">
        <v>4</v>
      </c>
      <c r="C34" s="92">
        <v>4</v>
      </c>
      <c r="D34" s="92">
        <v>0</v>
      </c>
      <c r="E34" s="92">
        <v>3</v>
      </c>
      <c r="F34" s="92">
        <f t="shared" si="2"/>
        <v>11</v>
      </c>
    </row>
    <row r="35" ht="12.75" customHeight="1" spans="1:6">
      <c r="A35" s="91" t="s">
        <v>37</v>
      </c>
      <c r="B35" s="92">
        <v>1</v>
      </c>
      <c r="C35" s="92">
        <v>2</v>
      </c>
      <c r="D35" s="92">
        <v>0</v>
      </c>
      <c r="E35" s="92">
        <v>6</v>
      </c>
      <c r="F35" s="92">
        <f t="shared" si="2"/>
        <v>9</v>
      </c>
    </row>
    <row r="36" ht="12.75" customHeight="1" spans="1:6">
      <c r="A36" s="93" t="s">
        <v>38</v>
      </c>
      <c r="B36" s="94">
        <f>SUM(B37:B46)</f>
        <v>20</v>
      </c>
      <c r="C36" s="94">
        <f>SUM(C37:C46)</f>
        <v>18</v>
      </c>
      <c r="D36" s="94">
        <v>0</v>
      </c>
      <c r="E36" s="94">
        <f>SUM(E37:E46)</f>
        <v>52</v>
      </c>
      <c r="F36" s="94">
        <f t="shared" si="2"/>
        <v>90</v>
      </c>
    </row>
    <row r="37" ht="12.75" customHeight="1" spans="1:6">
      <c r="A37" s="91" t="s">
        <v>39</v>
      </c>
      <c r="B37" s="92">
        <v>3</v>
      </c>
      <c r="C37" s="92">
        <v>1</v>
      </c>
      <c r="D37" s="92">
        <v>0</v>
      </c>
      <c r="E37" s="92">
        <v>5</v>
      </c>
      <c r="F37" s="92">
        <f t="shared" ref="F37:F47" si="3">SUM(B37,C37,D37,E37)</f>
        <v>9</v>
      </c>
    </row>
    <row r="38" ht="12.75" customHeight="1" spans="1:6">
      <c r="A38" s="91" t="s">
        <v>40</v>
      </c>
      <c r="B38" s="92">
        <v>0</v>
      </c>
      <c r="C38" s="92">
        <v>0</v>
      </c>
      <c r="D38" s="92">
        <v>0</v>
      </c>
      <c r="E38" s="92">
        <v>0</v>
      </c>
      <c r="F38" s="92">
        <f t="shared" si="3"/>
        <v>0</v>
      </c>
    </row>
    <row r="39" ht="12.75" customHeight="1" spans="1:6">
      <c r="A39" s="91" t="s">
        <v>41</v>
      </c>
      <c r="B39" s="92">
        <v>6</v>
      </c>
      <c r="C39" s="92">
        <v>1</v>
      </c>
      <c r="D39" s="92">
        <v>0</v>
      </c>
      <c r="E39" s="92">
        <v>16</v>
      </c>
      <c r="F39" s="92">
        <f t="shared" si="3"/>
        <v>23</v>
      </c>
    </row>
    <row r="40" ht="12.75" customHeight="1" spans="1:6">
      <c r="A40" s="91" t="s">
        <v>42</v>
      </c>
      <c r="B40" s="92">
        <v>2</v>
      </c>
      <c r="C40" s="92">
        <v>2</v>
      </c>
      <c r="D40" s="92">
        <v>0</v>
      </c>
      <c r="E40" s="92">
        <v>4</v>
      </c>
      <c r="F40" s="92">
        <f t="shared" si="3"/>
        <v>8</v>
      </c>
    </row>
    <row r="41" ht="12.75" customHeight="1" spans="1:6">
      <c r="A41" s="91" t="s">
        <v>43</v>
      </c>
      <c r="B41" s="92">
        <v>1</v>
      </c>
      <c r="C41" s="92">
        <v>2</v>
      </c>
      <c r="D41" s="92">
        <v>0</v>
      </c>
      <c r="E41" s="92">
        <v>1</v>
      </c>
      <c r="F41" s="92">
        <f t="shared" si="3"/>
        <v>4</v>
      </c>
    </row>
    <row r="42" ht="12.75" customHeight="1" spans="1:6">
      <c r="A42" s="91" t="s">
        <v>44</v>
      </c>
      <c r="B42" s="92">
        <v>3</v>
      </c>
      <c r="C42" s="92">
        <v>6</v>
      </c>
      <c r="D42" s="92">
        <v>0</v>
      </c>
      <c r="E42" s="92">
        <v>9</v>
      </c>
      <c r="F42" s="92">
        <f t="shared" si="3"/>
        <v>18</v>
      </c>
    </row>
    <row r="43" ht="12.75" customHeight="1" spans="1:6">
      <c r="A43" s="91" t="s">
        <v>45</v>
      </c>
      <c r="B43" s="92">
        <v>1</v>
      </c>
      <c r="C43" s="92">
        <v>0</v>
      </c>
      <c r="D43" s="92">
        <v>0</v>
      </c>
      <c r="E43" s="92">
        <v>3</v>
      </c>
      <c r="F43" s="92">
        <f t="shared" si="3"/>
        <v>4</v>
      </c>
    </row>
    <row r="44" ht="12.75" customHeight="1" spans="1:6">
      <c r="A44" s="91" t="s">
        <v>46</v>
      </c>
      <c r="B44" s="92">
        <v>2</v>
      </c>
      <c r="C44" s="92">
        <v>1</v>
      </c>
      <c r="D44" s="92">
        <v>0</v>
      </c>
      <c r="E44" s="92">
        <v>11</v>
      </c>
      <c r="F44" s="92">
        <f t="shared" si="3"/>
        <v>14</v>
      </c>
    </row>
    <row r="45" ht="12.75" customHeight="1" spans="1:6">
      <c r="A45" s="91" t="s">
        <v>47</v>
      </c>
      <c r="B45" s="92">
        <v>1</v>
      </c>
      <c r="C45" s="92">
        <v>3</v>
      </c>
      <c r="D45" s="92">
        <v>0</v>
      </c>
      <c r="E45" s="92">
        <v>0</v>
      </c>
      <c r="F45" s="92">
        <f t="shared" si="3"/>
        <v>4</v>
      </c>
    </row>
    <row r="46" ht="12.75" customHeight="1" spans="1:6">
      <c r="A46" s="91" t="s">
        <v>48</v>
      </c>
      <c r="B46" s="92">
        <v>1</v>
      </c>
      <c r="C46" s="92">
        <v>2</v>
      </c>
      <c r="D46" s="92">
        <v>0</v>
      </c>
      <c r="E46" s="92">
        <v>3</v>
      </c>
      <c r="F46" s="92">
        <f t="shared" si="3"/>
        <v>6</v>
      </c>
    </row>
    <row r="47" ht="12.75" customHeight="1" spans="1:6">
      <c r="A47" s="93" t="s">
        <v>49</v>
      </c>
      <c r="B47" s="94">
        <f>SUM(B48:B62)</f>
        <v>56</v>
      </c>
      <c r="C47" s="94">
        <f>SUM(C48:C62)</f>
        <v>41</v>
      </c>
      <c r="D47" s="94">
        <v>0</v>
      </c>
      <c r="E47" s="94">
        <f>SUM(E48:E62)</f>
        <v>121</v>
      </c>
      <c r="F47" s="94">
        <f t="shared" si="3"/>
        <v>218</v>
      </c>
    </row>
    <row r="48" ht="15" customHeight="1" spans="1:6">
      <c r="A48" s="91" t="s">
        <v>50</v>
      </c>
      <c r="B48" s="92">
        <v>0</v>
      </c>
      <c r="C48" s="92">
        <v>0</v>
      </c>
      <c r="D48" s="92">
        <v>0</v>
      </c>
      <c r="E48" s="92">
        <v>0</v>
      </c>
      <c r="F48" s="92">
        <f t="shared" ref="F48:F62" si="4">SUM(B48,C48,D48,E48)</f>
        <v>0</v>
      </c>
    </row>
    <row r="49" ht="12.75" customHeight="1" spans="1:6">
      <c r="A49" s="91" t="s">
        <v>51</v>
      </c>
      <c r="B49" s="92">
        <v>0</v>
      </c>
      <c r="C49" s="92">
        <v>5</v>
      </c>
      <c r="D49" s="92">
        <v>0</v>
      </c>
      <c r="E49" s="92">
        <v>2</v>
      </c>
      <c r="F49" s="92">
        <f t="shared" si="4"/>
        <v>7</v>
      </c>
    </row>
    <row r="50" ht="12.75" customHeight="1" spans="1:6">
      <c r="A50" s="91" t="s">
        <v>52</v>
      </c>
      <c r="B50" s="5">
        <v>5</v>
      </c>
      <c r="C50" s="92">
        <v>4</v>
      </c>
      <c r="D50" s="92">
        <v>0</v>
      </c>
      <c r="E50" s="92">
        <v>16</v>
      </c>
      <c r="F50" s="92">
        <f t="shared" si="4"/>
        <v>25</v>
      </c>
    </row>
    <row r="51" ht="12.75" customHeight="1" spans="1:6">
      <c r="A51" s="91" t="s">
        <v>53</v>
      </c>
      <c r="B51" s="92">
        <v>5</v>
      </c>
      <c r="C51" s="92">
        <v>2</v>
      </c>
      <c r="D51" s="92">
        <v>0</v>
      </c>
      <c r="E51" s="92">
        <v>7</v>
      </c>
      <c r="F51" s="92">
        <f t="shared" si="4"/>
        <v>14</v>
      </c>
    </row>
    <row r="52" ht="12.75" customHeight="1" spans="1:6">
      <c r="A52" s="91" t="s">
        <v>54</v>
      </c>
      <c r="B52" s="92">
        <v>5</v>
      </c>
      <c r="C52" s="92">
        <v>3</v>
      </c>
      <c r="D52" s="92">
        <v>0</v>
      </c>
      <c r="E52" s="92">
        <v>6</v>
      </c>
      <c r="F52" s="92">
        <f t="shared" si="4"/>
        <v>14</v>
      </c>
    </row>
    <row r="53" ht="12.75" customHeight="1" spans="1:6">
      <c r="A53" s="91" t="s">
        <v>55</v>
      </c>
      <c r="B53" s="92">
        <v>5</v>
      </c>
      <c r="C53" s="92">
        <v>1</v>
      </c>
      <c r="D53" s="92">
        <v>0</v>
      </c>
      <c r="E53" s="92">
        <v>13</v>
      </c>
      <c r="F53" s="92">
        <f t="shared" si="4"/>
        <v>19</v>
      </c>
    </row>
    <row r="54" ht="12.75" customHeight="1" spans="1:6">
      <c r="A54" s="91" t="s">
        <v>56</v>
      </c>
      <c r="B54" s="92">
        <v>4</v>
      </c>
      <c r="C54" s="92">
        <v>2</v>
      </c>
      <c r="D54" s="92">
        <v>0</v>
      </c>
      <c r="E54" s="92">
        <v>8</v>
      </c>
      <c r="F54" s="92">
        <f t="shared" si="4"/>
        <v>14</v>
      </c>
    </row>
    <row r="55" ht="12.75" customHeight="1" spans="1:6">
      <c r="A55" s="91" t="s">
        <v>57</v>
      </c>
      <c r="B55" s="92">
        <v>2</v>
      </c>
      <c r="C55" s="92">
        <v>6</v>
      </c>
      <c r="D55" s="92">
        <v>0</v>
      </c>
      <c r="E55" s="92">
        <v>9</v>
      </c>
      <c r="F55" s="92">
        <f t="shared" si="4"/>
        <v>17</v>
      </c>
    </row>
    <row r="56" ht="15" customHeight="1" spans="1:6">
      <c r="A56" s="91" t="s">
        <v>58</v>
      </c>
      <c r="B56" s="92">
        <v>0</v>
      </c>
      <c r="C56" s="92">
        <v>1</v>
      </c>
      <c r="D56" s="92">
        <v>0</v>
      </c>
      <c r="E56" s="92">
        <v>0</v>
      </c>
      <c r="F56" s="92">
        <f t="shared" si="4"/>
        <v>1</v>
      </c>
    </row>
    <row r="57" ht="12.75" customHeight="1" spans="1:6">
      <c r="A57" s="91" t="s">
        <v>59</v>
      </c>
      <c r="B57" s="92">
        <v>6</v>
      </c>
      <c r="C57" s="92">
        <v>2</v>
      </c>
      <c r="D57" s="92">
        <v>0</v>
      </c>
      <c r="E57" s="92">
        <v>19</v>
      </c>
      <c r="F57" s="92">
        <f t="shared" si="4"/>
        <v>27</v>
      </c>
    </row>
    <row r="58" ht="12.75" customHeight="1" spans="1:6">
      <c r="A58" s="91" t="s">
        <v>60</v>
      </c>
      <c r="B58" s="92">
        <v>3</v>
      </c>
      <c r="C58" s="92">
        <v>0</v>
      </c>
      <c r="D58" s="92">
        <v>0</v>
      </c>
      <c r="E58" s="92">
        <v>8</v>
      </c>
      <c r="F58" s="92">
        <f t="shared" si="4"/>
        <v>11</v>
      </c>
    </row>
    <row r="59" ht="12.75" customHeight="1" spans="1:6">
      <c r="A59" s="91" t="s">
        <v>61</v>
      </c>
      <c r="B59" s="92">
        <v>10</v>
      </c>
      <c r="C59" s="92">
        <v>6</v>
      </c>
      <c r="D59" s="92">
        <v>0</v>
      </c>
      <c r="E59" s="92">
        <v>15</v>
      </c>
      <c r="F59" s="92">
        <f t="shared" si="4"/>
        <v>31</v>
      </c>
    </row>
    <row r="60" ht="12.75" customHeight="1" spans="1:6">
      <c r="A60" s="91" t="s">
        <v>62</v>
      </c>
      <c r="B60" s="92">
        <v>9</v>
      </c>
      <c r="C60" s="92">
        <v>9</v>
      </c>
      <c r="D60" s="92">
        <v>0</v>
      </c>
      <c r="E60" s="92">
        <v>15</v>
      </c>
      <c r="F60" s="92">
        <f t="shared" si="4"/>
        <v>33</v>
      </c>
    </row>
    <row r="61" ht="12.75" customHeight="1" spans="1:6">
      <c r="A61" s="91" t="s">
        <v>63</v>
      </c>
      <c r="B61" s="92">
        <v>1</v>
      </c>
      <c r="C61" s="92">
        <v>0</v>
      </c>
      <c r="D61" s="92">
        <v>0</v>
      </c>
      <c r="E61" s="92">
        <v>2</v>
      </c>
      <c r="F61" s="92">
        <f t="shared" si="4"/>
        <v>3</v>
      </c>
    </row>
    <row r="62" ht="12.75" customHeight="1" spans="1:6">
      <c r="A62" s="91" t="s">
        <v>64</v>
      </c>
      <c r="B62" s="92">
        <v>1</v>
      </c>
      <c r="C62" s="92">
        <v>0</v>
      </c>
      <c r="D62" s="92">
        <v>0</v>
      </c>
      <c r="E62" s="92">
        <v>1</v>
      </c>
      <c r="F62" s="92">
        <f t="shared" si="4"/>
        <v>2</v>
      </c>
    </row>
    <row r="63" ht="12.75" customHeight="1" spans="1:6">
      <c r="A63" s="95" t="s">
        <v>65</v>
      </c>
      <c r="B63" s="94">
        <f>SUM(B64:B68)</f>
        <v>15</v>
      </c>
      <c r="C63" s="94">
        <f>SUM(C64:C68)</f>
        <v>12</v>
      </c>
      <c r="D63" s="94">
        <f>SUM(D64:D68)</f>
        <v>0</v>
      </c>
      <c r="E63" s="94">
        <f>SUM(E64:E68)</f>
        <v>81</v>
      </c>
      <c r="F63" s="94">
        <f t="shared" ref="F63:F69" si="5">SUM(B63,C63,D63,E63)</f>
        <v>108</v>
      </c>
    </row>
    <row r="64" ht="12.75" customHeight="1" spans="1:6">
      <c r="A64" s="91" t="s">
        <v>66</v>
      </c>
      <c r="B64" s="92">
        <v>2</v>
      </c>
      <c r="C64" s="92">
        <v>3</v>
      </c>
      <c r="D64" s="92">
        <v>0</v>
      </c>
      <c r="E64" s="92">
        <v>8</v>
      </c>
      <c r="F64" s="92">
        <f t="shared" si="5"/>
        <v>13</v>
      </c>
    </row>
    <row r="65" ht="12.75" customHeight="1" spans="1:6">
      <c r="A65" s="91" t="s">
        <v>67</v>
      </c>
      <c r="B65" s="92">
        <v>2</v>
      </c>
      <c r="C65" s="92">
        <v>3</v>
      </c>
      <c r="D65" s="92">
        <v>0</v>
      </c>
      <c r="E65" s="92">
        <v>10</v>
      </c>
      <c r="F65" s="92">
        <f t="shared" si="5"/>
        <v>15</v>
      </c>
    </row>
    <row r="66" ht="12.75" customHeight="1" spans="1:6">
      <c r="A66" s="91" t="s">
        <v>68</v>
      </c>
      <c r="B66" s="92">
        <v>7</v>
      </c>
      <c r="C66" s="92">
        <v>3</v>
      </c>
      <c r="D66" s="92">
        <v>0</v>
      </c>
      <c r="E66" s="92">
        <v>29</v>
      </c>
      <c r="F66" s="92">
        <f t="shared" si="5"/>
        <v>39</v>
      </c>
    </row>
    <row r="67" ht="12.75" customHeight="1" spans="1:6">
      <c r="A67" s="91" t="s">
        <v>69</v>
      </c>
      <c r="B67" s="92">
        <v>2</v>
      </c>
      <c r="C67" s="92">
        <v>2</v>
      </c>
      <c r="D67" s="92">
        <v>0</v>
      </c>
      <c r="E67" s="92">
        <v>26</v>
      </c>
      <c r="F67" s="92">
        <f t="shared" si="5"/>
        <v>30</v>
      </c>
    </row>
    <row r="68" ht="12.75" customHeight="1" spans="1:6">
      <c r="A68" s="91" t="s">
        <v>70</v>
      </c>
      <c r="B68" s="92">
        <v>2</v>
      </c>
      <c r="C68" s="92">
        <v>1</v>
      </c>
      <c r="D68" s="92">
        <v>0</v>
      </c>
      <c r="E68" s="92">
        <v>8</v>
      </c>
      <c r="F68" s="92">
        <f t="shared" si="5"/>
        <v>11</v>
      </c>
    </row>
    <row r="69" ht="12.75" customHeight="1" spans="1:6">
      <c r="A69" s="95" t="s">
        <v>71</v>
      </c>
      <c r="B69" s="94">
        <f>SUM(B70:B79)</f>
        <v>16</v>
      </c>
      <c r="C69" s="94">
        <f>SUM(C70:C79)</f>
        <v>26</v>
      </c>
      <c r="D69" s="94">
        <v>0</v>
      </c>
      <c r="E69" s="94">
        <f>SUM(E70:E79)</f>
        <v>42</v>
      </c>
      <c r="F69" s="94">
        <f t="shared" si="5"/>
        <v>84</v>
      </c>
    </row>
    <row r="70" ht="12.75" customHeight="1" spans="1:6">
      <c r="A70" s="91" t="s">
        <v>39</v>
      </c>
      <c r="B70" s="92">
        <v>1</v>
      </c>
      <c r="C70" s="92">
        <v>0</v>
      </c>
      <c r="D70" s="92">
        <v>0</v>
      </c>
      <c r="E70" s="92">
        <v>2</v>
      </c>
      <c r="F70" s="92">
        <f t="shared" ref="F70:F79" si="6">SUM(B70,C70,D70,E70)</f>
        <v>3</v>
      </c>
    </row>
    <row r="71" ht="12.75" customHeight="1" spans="1:6">
      <c r="A71" s="91" t="s">
        <v>72</v>
      </c>
      <c r="B71" s="92">
        <v>4</v>
      </c>
      <c r="C71" s="92">
        <v>4</v>
      </c>
      <c r="D71" s="92">
        <v>0</v>
      </c>
      <c r="E71" s="92">
        <v>21</v>
      </c>
      <c r="F71" s="92">
        <f t="shared" si="6"/>
        <v>29</v>
      </c>
    </row>
    <row r="72" ht="12.75" customHeight="1" spans="1:6">
      <c r="A72" s="91" t="s">
        <v>40</v>
      </c>
      <c r="B72" s="92">
        <v>0</v>
      </c>
      <c r="C72" s="92">
        <v>1</v>
      </c>
      <c r="D72" s="92">
        <v>0</v>
      </c>
      <c r="E72" s="92">
        <v>0</v>
      </c>
      <c r="F72" s="92">
        <f t="shared" si="6"/>
        <v>1</v>
      </c>
    </row>
    <row r="73" ht="12.75" customHeight="1" spans="1:6">
      <c r="A73" s="91" t="s">
        <v>54</v>
      </c>
      <c r="B73" s="92">
        <v>4</v>
      </c>
      <c r="C73" s="92">
        <v>6</v>
      </c>
      <c r="D73" s="92">
        <v>0</v>
      </c>
      <c r="E73" s="92">
        <v>4</v>
      </c>
      <c r="F73" s="92">
        <f t="shared" si="6"/>
        <v>14</v>
      </c>
    </row>
    <row r="74" ht="12.75" customHeight="1" spans="1:6">
      <c r="A74" s="91" t="s">
        <v>73</v>
      </c>
      <c r="B74" s="92">
        <v>3</v>
      </c>
      <c r="C74" s="92">
        <v>4</v>
      </c>
      <c r="D74" s="92">
        <v>0</v>
      </c>
      <c r="E74" s="92">
        <v>2</v>
      </c>
      <c r="F74" s="92">
        <f t="shared" si="6"/>
        <v>9</v>
      </c>
    </row>
    <row r="75" ht="12.75" customHeight="1" spans="1:6">
      <c r="A75" s="91" t="s">
        <v>56</v>
      </c>
      <c r="B75" s="92">
        <v>0</v>
      </c>
      <c r="C75" s="92">
        <v>3</v>
      </c>
      <c r="D75" s="92">
        <v>0</v>
      </c>
      <c r="E75" s="92">
        <v>1</v>
      </c>
      <c r="F75" s="92">
        <f t="shared" si="6"/>
        <v>4</v>
      </c>
    </row>
    <row r="76" ht="12.75" customHeight="1" spans="1:6">
      <c r="A76" s="91" t="s">
        <v>58</v>
      </c>
      <c r="B76" s="92">
        <v>2</v>
      </c>
      <c r="C76" s="92">
        <v>5</v>
      </c>
      <c r="D76" s="92">
        <v>0</v>
      </c>
      <c r="E76" s="92">
        <v>6</v>
      </c>
      <c r="F76" s="92">
        <f t="shared" si="6"/>
        <v>13</v>
      </c>
    </row>
    <row r="77" ht="12.75" customHeight="1" spans="1:6">
      <c r="A77" s="91" t="s">
        <v>16</v>
      </c>
      <c r="B77" s="92">
        <v>0</v>
      </c>
      <c r="C77" s="92">
        <v>0</v>
      </c>
      <c r="D77" s="92">
        <v>0</v>
      </c>
      <c r="E77" s="92">
        <v>3</v>
      </c>
      <c r="F77" s="92">
        <f t="shared" si="6"/>
        <v>3</v>
      </c>
    </row>
    <row r="78" ht="12.75" customHeight="1" spans="1:6">
      <c r="A78" s="91" t="s">
        <v>17</v>
      </c>
      <c r="B78" s="92">
        <v>2</v>
      </c>
      <c r="C78" s="92">
        <v>2</v>
      </c>
      <c r="D78" s="92">
        <v>0</v>
      </c>
      <c r="E78" s="92">
        <v>3</v>
      </c>
      <c r="F78" s="92">
        <f t="shared" si="6"/>
        <v>7</v>
      </c>
    </row>
    <row r="79" ht="12.75" customHeight="1" spans="1:6">
      <c r="A79" s="91" t="s">
        <v>74</v>
      </c>
      <c r="B79" s="92">
        <v>0</v>
      </c>
      <c r="C79" s="92">
        <v>1</v>
      </c>
      <c r="D79" s="92">
        <v>0</v>
      </c>
      <c r="E79" s="92">
        <v>0</v>
      </c>
      <c r="F79" s="92">
        <f t="shared" si="6"/>
        <v>1</v>
      </c>
    </row>
    <row r="80" ht="12.75" customHeight="1" spans="1:6">
      <c r="A80" s="95" t="s">
        <v>75</v>
      </c>
      <c r="B80" s="94">
        <f>SUM(B81:B84)</f>
        <v>3</v>
      </c>
      <c r="C80" s="94">
        <f>SUM(C81:C84)</f>
        <v>9</v>
      </c>
      <c r="D80" s="94">
        <v>0</v>
      </c>
      <c r="E80" s="94">
        <f>SUM(E81:E84)</f>
        <v>29</v>
      </c>
      <c r="F80" s="94">
        <f t="shared" ref="F80:F85" si="7">SUM(B80,C80,D80,E80)</f>
        <v>41</v>
      </c>
    </row>
    <row r="81" ht="12.75" customHeight="1" spans="1:6">
      <c r="A81" s="91" t="s">
        <v>76</v>
      </c>
      <c r="B81" s="92">
        <v>0</v>
      </c>
      <c r="C81" s="92">
        <v>4</v>
      </c>
      <c r="D81" s="92">
        <v>0</v>
      </c>
      <c r="E81" s="92">
        <v>7</v>
      </c>
      <c r="F81" s="92">
        <f t="shared" si="7"/>
        <v>11</v>
      </c>
    </row>
    <row r="82" ht="12.75" customHeight="1" spans="1:6">
      <c r="A82" s="91" t="s">
        <v>77</v>
      </c>
      <c r="B82" s="92">
        <v>3</v>
      </c>
      <c r="C82" s="92">
        <v>4</v>
      </c>
      <c r="D82" s="92">
        <v>0</v>
      </c>
      <c r="E82" s="92">
        <v>21</v>
      </c>
      <c r="F82" s="92">
        <f t="shared" si="7"/>
        <v>28</v>
      </c>
    </row>
    <row r="83" ht="12.75" customHeight="1" spans="1:6">
      <c r="A83" s="91" t="s">
        <v>78</v>
      </c>
      <c r="B83" s="92">
        <v>0</v>
      </c>
      <c r="C83" s="92">
        <v>0</v>
      </c>
      <c r="D83" s="92">
        <v>0</v>
      </c>
      <c r="E83" s="92">
        <v>0</v>
      </c>
      <c r="F83" s="92">
        <f t="shared" si="7"/>
        <v>0</v>
      </c>
    </row>
    <row r="84" ht="12.75" customHeight="1" spans="1:6">
      <c r="A84" s="91" t="s">
        <v>79</v>
      </c>
      <c r="B84" s="92">
        <v>0</v>
      </c>
      <c r="C84" s="92">
        <v>1</v>
      </c>
      <c r="D84" s="92">
        <v>0</v>
      </c>
      <c r="E84" s="92">
        <v>1</v>
      </c>
      <c r="F84" s="92">
        <f t="shared" si="7"/>
        <v>2</v>
      </c>
    </row>
    <row r="85" ht="12.75" customHeight="1" spans="1:6">
      <c r="A85" s="95" t="s">
        <v>80</v>
      </c>
      <c r="B85" s="94">
        <f>SUM(B86,B87,B88,B89,B90,B91,B92,B93,B94)</f>
        <v>13</v>
      </c>
      <c r="C85" s="94">
        <f>SUM(C86,C87,C88,C89,C90,C91,C92,C93,C94)</f>
        <v>17</v>
      </c>
      <c r="D85" s="94">
        <v>0</v>
      </c>
      <c r="E85" s="94">
        <f>SUM(E86:E94)</f>
        <v>96</v>
      </c>
      <c r="F85" s="94">
        <f t="shared" si="7"/>
        <v>126</v>
      </c>
    </row>
    <row r="86" ht="12.75" customHeight="1" spans="1:6">
      <c r="A86" s="91" t="s">
        <v>81</v>
      </c>
      <c r="B86" s="92">
        <v>1</v>
      </c>
      <c r="C86" s="92">
        <v>2</v>
      </c>
      <c r="D86" s="92">
        <v>0</v>
      </c>
      <c r="E86" s="92">
        <v>17</v>
      </c>
      <c r="F86" s="92">
        <f t="shared" ref="F86:F95" si="8">SUM(B86,C86,D86,E86)</f>
        <v>20</v>
      </c>
    </row>
    <row r="87" ht="12.75" customHeight="1" spans="1:6">
      <c r="A87" s="91" t="s">
        <v>66</v>
      </c>
      <c r="B87" s="92">
        <v>7</v>
      </c>
      <c r="C87" s="92">
        <v>0</v>
      </c>
      <c r="D87" s="92">
        <v>0</v>
      </c>
      <c r="E87" s="92">
        <v>21</v>
      </c>
      <c r="F87" s="92">
        <f t="shared" si="8"/>
        <v>28</v>
      </c>
    </row>
    <row r="88" ht="12.75" customHeight="1" spans="1:6">
      <c r="A88" s="91" t="s">
        <v>27</v>
      </c>
      <c r="B88" s="92">
        <v>1</v>
      </c>
      <c r="C88" s="92">
        <v>0</v>
      </c>
      <c r="D88" s="92">
        <v>0</v>
      </c>
      <c r="E88" s="92">
        <v>5</v>
      </c>
      <c r="F88" s="92">
        <f t="shared" si="8"/>
        <v>6</v>
      </c>
    </row>
    <row r="89" ht="12.75" customHeight="1" spans="1:6">
      <c r="A89" s="91" t="s">
        <v>67</v>
      </c>
      <c r="B89" s="92">
        <v>0</v>
      </c>
      <c r="C89" s="92">
        <v>8</v>
      </c>
      <c r="D89" s="92">
        <v>0</v>
      </c>
      <c r="E89" s="92">
        <v>20</v>
      </c>
      <c r="F89" s="92">
        <f t="shared" si="8"/>
        <v>28</v>
      </c>
    </row>
    <row r="90" ht="12.75" customHeight="1" spans="1:6">
      <c r="A90" s="91" t="s">
        <v>82</v>
      </c>
      <c r="B90" s="92">
        <v>0</v>
      </c>
      <c r="C90" s="92">
        <v>4</v>
      </c>
      <c r="D90" s="92">
        <v>0</v>
      </c>
      <c r="E90" s="92">
        <v>4</v>
      </c>
      <c r="F90" s="92">
        <f t="shared" si="8"/>
        <v>8</v>
      </c>
    </row>
    <row r="91" ht="12.75" customHeight="1" spans="1:6">
      <c r="A91" s="91" t="s">
        <v>83</v>
      </c>
      <c r="B91" s="92">
        <v>0</v>
      </c>
      <c r="C91" s="92">
        <v>0</v>
      </c>
      <c r="D91" s="92">
        <v>0</v>
      </c>
      <c r="E91" s="92">
        <v>14</v>
      </c>
      <c r="F91" s="92">
        <f t="shared" si="8"/>
        <v>14</v>
      </c>
    </row>
    <row r="92" ht="12.75" customHeight="1" spans="1:6">
      <c r="A92" s="91" t="s">
        <v>30</v>
      </c>
      <c r="B92" s="92">
        <v>2</v>
      </c>
      <c r="C92" s="92">
        <v>1</v>
      </c>
      <c r="D92" s="92">
        <v>0</v>
      </c>
      <c r="E92" s="92">
        <v>7</v>
      </c>
      <c r="F92" s="92">
        <f t="shared" si="8"/>
        <v>10</v>
      </c>
    </row>
    <row r="93" ht="12.75" customHeight="1" spans="1:6">
      <c r="A93" s="91" t="s">
        <v>70</v>
      </c>
      <c r="B93" s="92">
        <v>2</v>
      </c>
      <c r="C93" s="92">
        <v>0</v>
      </c>
      <c r="D93" s="92">
        <v>0</v>
      </c>
      <c r="E93" s="92">
        <v>1</v>
      </c>
      <c r="F93" s="92">
        <f t="shared" si="8"/>
        <v>3</v>
      </c>
    </row>
    <row r="94" ht="12.75" customHeight="1" spans="1:6">
      <c r="A94" s="91" t="s">
        <v>84</v>
      </c>
      <c r="B94" s="92">
        <v>0</v>
      </c>
      <c r="C94" s="92">
        <v>2</v>
      </c>
      <c r="D94" s="92">
        <v>0</v>
      </c>
      <c r="E94" s="92">
        <v>7</v>
      </c>
      <c r="F94" s="92">
        <f t="shared" si="8"/>
        <v>9</v>
      </c>
    </row>
    <row r="95" ht="12.75" customHeight="1" spans="1:6">
      <c r="A95" s="97" t="s">
        <v>85</v>
      </c>
      <c r="B95" s="98">
        <f>SUM(B96:B105)</f>
        <v>4</v>
      </c>
      <c r="C95" s="98">
        <f>SUM(C96:C105)</f>
        <v>16</v>
      </c>
      <c r="D95" s="98">
        <f>SUM(D96:D105)</f>
        <v>0</v>
      </c>
      <c r="E95" s="98">
        <f>SUM(E96:E105)</f>
        <v>23</v>
      </c>
      <c r="F95" s="98">
        <f t="shared" si="8"/>
        <v>43</v>
      </c>
    </row>
    <row r="96" ht="12.75" customHeight="1" spans="1:6">
      <c r="A96" s="91" t="s">
        <v>86</v>
      </c>
      <c r="B96" s="92">
        <v>1</v>
      </c>
      <c r="C96" s="92">
        <v>4</v>
      </c>
      <c r="D96" s="92">
        <v>0</v>
      </c>
      <c r="E96" s="92">
        <v>3</v>
      </c>
      <c r="F96" s="92">
        <f t="shared" ref="F96:F106" si="9">SUM(B96,C96,D96,E96)</f>
        <v>8</v>
      </c>
    </row>
    <row r="97" ht="12.75" customHeight="1" spans="1:6">
      <c r="A97" s="91" t="s">
        <v>87</v>
      </c>
      <c r="B97" s="92">
        <v>1</v>
      </c>
      <c r="C97" s="92">
        <v>3</v>
      </c>
      <c r="D97" s="92">
        <v>0</v>
      </c>
      <c r="E97" s="92">
        <v>7</v>
      </c>
      <c r="F97" s="92">
        <f t="shared" si="9"/>
        <v>11</v>
      </c>
    </row>
    <row r="98" ht="12.75" customHeight="1" spans="1:6">
      <c r="A98" s="91" t="s">
        <v>88</v>
      </c>
      <c r="B98" s="92">
        <v>1</v>
      </c>
      <c r="C98" s="92">
        <v>2</v>
      </c>
      <c r="D98" s="92">
        <v>0</v>
      </c>
      <c r="E98" s="92">
        <v>9</v>
      </c>
      <c r="F98" s="92">
        <f t="shared" si="9"/>
        <v>12</v>
      </c>
    </row>
    <row r="99" ht="12.75" customHeight="1" spans="1:6">
      <c r="A99" s="91" t="s">
        <v>89</v>
      </c>
      <c r="B99" s="92"/>
      <c r="C99" s="92">
        <v>3</v>
      </c>
      <c r="D99" s="92">
        <v>0</v>
      </c>
      <c r="E99" s="92">
        <v>0</v>
      </c>
      <c r="F99" s="92">
        <f t="shared" si="9"/>
        <v>3</v>
      </c>
    </row>
    <row r="100" spans="1:6">
      <c r="A100" s="99" t="s">
        <v>90</v>
      </c>
      <c r="B100" s="92">
        <v>1</v>
      </c>
      <c r="C100" s="92">
        <v>4</v>
      </c>
      <c r="D100" s="92">
        <v>0</v>
      </c>
      <c r="E100" s="92">
        <v>4</v>
      </c>
      <c r="F100" s="92">
        <f t="shared" si="9"/>
        <v>9</v>
      </c>
    </row>
    <row r="101" spans="1:6">
      <c r="A101" s="100" t="s">
        <v>91</v>
      </c>
      <c r="B101" s="92">
        <v>0</v>
      </c>
      <c r="C101" s="92">
        <v>0</v>
      </c>
      <c r="D101" s="92">
        <v>0</v>
      </c>
      <c r="E101" s="92">
        <v>0</v>
      </c>
      <c r="F101" s="92">
        <f t="shared" si="9"/>
        <v>0</v>
      </c>
    </row>
    <row r="102" spans="1:6">
      <c r="A102" s="100" t="s">
        <v>92</v>
      </c>
      <c r="B102" s="92">
        <v>0</v>
      </c>
      <c r="C102" s="92">
        <v>0</v>
      </c>
      <c r="D102" s="92">
        <v>0</v>
      </c>
      <c r="E102" s="92">
        <v>0</v>
      </c>
      <c r="F102" s="92">
        <f t="shared" si="9"/>
        <v>0</v>
      </c>
    </row>
    <row r="103" spans="1:6">
      <c r="A103" s="100" t="s">
        <v>93</v>
      </c>
      <c r="B103" s="92">
        <v>0</v>
      </c>
      <c r="C103" s="92">
        <v>0</v>
      </c>
      <c r="D103" s="92">
        <v>0</v>
      </c>
      <c r="E103" s="92">
        <v>0</v>
      </c>
      <c r="F103" s="92">
        <f t="shared" si="9"/>
        <v>0</v>
      </c>
    </row>
    <row r="104" spans="1:6">
      <c r="A104" s="100" t="s">
        <v>94</v>
      </c>
      <c r="B104" s="92">
        <v>0</v>
      </c>
      <c r="C104" s="92">
        <v>0</v>
      </c>
      <c r="D104" s="92">
        <v>0</v>
      </c>
      <c r="E104" s="92">
        <v>0</v>
      </c>
      <c r="F104" s="92">
        <f t="shared" si="9"/>
        <v>0</v>
      </c>
    </row>
    <row r="105" spans="1:6">
      <c r="A105" s="100" t="s">
        <v>95</v>
      </c>
      <c r="B105" s="92">
        <v>0</v>
      </c>
      <c r="C105" s="92">
        <v>0</v>
      </c>
      <c r="D105" s="92">
        <v>0</v>
      </c>
      <c r="E105" s="92">
        <v>0</v>
      </c>
      <c r="F105" s="92">
        <f t="shared" si="9"/>
        <v>0</v>
      </c>
    </row>
    <row r="106" ht="12.75" customHeight="1" spans="1:6">
      <c r="A106" s="93" t="s">
        <v>96</v>
      </c>
      <c r="B106" s="94">
        <v>11</v>
      </c>
      <c r="C106" s="94">
        <v>1</v>
      </c>
      <c r="D106" s="94">
        <v>0</v>
      </c>
      <c r="E106" s="94">
        <v>3</v>
      </c>
      <c r="F106" s="94">
        <f t="shared" si="9"/>
        <v>15</v>
      </c>
    </row>
    <row r="107" ht="12.75" customHeight="1" spans="1:6">
      <c r="A107" s="101" t="s">
        <v>97</v>
      </c>
      <c r="B107" s="102">
        <v>0</v>
      </c>
      <c r="C107" s="102">
        <v>0</v>
      </c>
      <c r="D107" s="102">
        <v>0</v>
      </c>
      <c r="E107" s="102">
        <v>0</v>
      </c>
      <c r="F107" s="94">
        <v>0</v>
      </c>
    </row>
    <row r="108" ht="15.75" customHeight="1" spans="1:6">
      <c r="A108" s="101" t="s">
        <v>98</v>
      </c>
      <c r="B108" s="102">
        <v>0</v>
      </c>
      <c r="C108" s="102">
        <v>0</v>
      </c>
      <c r="D108" s="102">
        <v>0</v>
      </c>
      <c r="E108" s="102">
        <v>0</v>
      </c>
      <c r="F108" s="94">
        <v>0</v>
      </c>
    </row>
    <row r="109" ht="12.75" customHeight="1" spans="1:6">
      <c r="A109" s="103" t="s">
        <v>99</v>
      </c>
      <c r="B109" s="104">
        <f>SUM(B4+B63+B69+B80+B85+B95+B106+B107+B108)</f>
        <v>257</v>
      </c>
      <c r="C109" s="104">
        <f>SUM(C4+C63+C69+C80+C85+C95+C106+B107+B108)</f>
        <v>244</v>
      </c>
      <c r="D109" s="104">
        <f>SUM(D4+D63+D69+D80+D85+D95+D106+B107+B108)</f>
        <v>0</v>
      </c>
      <c r="E109" s="104">
        <f>SUM(E4+E63+E69+E80+E85+E95+E106)</f>
        <v>658</v>
      </c>
      <c r="F109" s="104">
        <f>SUM(F4+F63+F69+F80+F85+F95+F106)</f>
        <v>1159</v>
      </c>
    </row>
    <row r="110" ht="9.95" customHeight="1" spans="1:6">
      <c r="A110" s="105" t="s">
        <v>100</v>
      </c>
      <c r="B110" s="4"/>
      <c r="C110" s="106"/>
      <c r="D110" s="106"/>
      <c r="E110" s="106"/>
      <c r="F110" s="106" t="s">
        <v>101</v>
      </c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</sheetData>
  <sheetProtection password="EE81" sheet="1" autoFilter="0" objects="1"/>
  <sortState ref="A30:CE35">
    <sortCondition ref="A30:A35"/>
  </sortState>
  <mergeCells count="3">
    <mergeCell ref="A1:F1"/>
    <mergeCell ref="B2:F2"/>
    <mergeCell ref="A2:A3"/>
  </mergeCells>
  <printOptions horizontalCentered="1"/>
  <pageMargins left="0.196850393700787" right="0.196850393700787" top="0.78740157480315" bottom="0.196850393700787" header="0.511811023622047" footer="0.511811023622047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2"/>
  <sheetViews>
    <sheetView showGridLines="0" zoomScale="120" zoomScaleNormal="120" workbookViewId="0">
      <selection activeCell="I136" sqref="I136"/>
    </sheetView>
  </sheetViews>
  <sheetFormatPr defaultColWidth="9" defaultRowHeight="12" outlineLevelCol="7"/>
  <cols>
    <col min="1" max="1" width="32.1428571428571" style="23" customWidth="1"/>
    <col min="2" max="2" width="5.71428571428571" style="23" hidden="1" customWidth="1"/>
    <col min="3" max="3" width="13.5714285714286" style="23" hidden="1" customWidth="1"/>
    <col min="4" max="5" width="6.71428571428571" customWidth="1"/>
    <col min="6" max="6" width="7.57142857142857" customWidth="1"/>
    <col min="7" max="7" width="10.5714285714286" customWidth="1"/>
    <col min="8" max="8" width="8" customWidth="1"/>
  </cols>
  <sheetData>
    <row r="1" ht="24" customHeight="1" spans="1:8">
      <c r="A1" s="56" t="s">
        <v>102</v>
      </c>
      <c r="B1" s="56"/>
      <c r="C1" s="56"/>
      <c r="D1" s="56"/>
      <c r="E1" s="56"/>
      <c r="F1" s="56"/>
      <c r="G1" s="56"/>
      <c r="H1" s="56"/>
    </row>
    <row r="2" s="54" customFormat="1" ht="11.2" spans="1:8">
      <c r="A2" s="57" t="s">
        <v>103</v>
      </c>
      <c r="B2" s="57" t="s">
        <v>104</v>
      </c>
      <c r="C2" s="57" t="s">
        <v>105</v>
      </c>
      <c r="D2" s="58">
        <v>20201</v>
      </c>
      <c r="E2" s="70"/>
      <c r="F2" s="70"/>
      <c r="G2" s="70"/>
      <c r="H2" s="71"/>
    </row>
    <row r="3" s="54" customFormat="1" customHeight="1" spans="1:8">
      <c r="A3" s="57"/>
      <c r="B3" s="57"/>
      <c r="C3" s="57"/>
      <c r="D3" s="58" t="s">
        <v>106</v>
      </c>
      <c r="E3" s="70"/>
      <c r="F3" s="70"/>
      <c r="G3" s="70"/>
      <c r="H3" s="71"/>
    </row>
    <row r="4" s="54" customFormat="1" customHeight="1" spans="1:8">
      <c r="A4" s="57"/>
      <c r="B4" s="57"/>
      <c r="C4" s="57"/>
      <c r="D4" s="59" t="s">
        <v>2</v>
      </c>
      <c r="E4" s="59" t="s">
        <v>3</v>
      </c>
      <c r="F4" s="59" t="s">
        <v>4</v>
      </c>
      <c r="G4" s="59" t="s">
        <v>5</v>
      </c>
      <c r="H4" s="59" t="s">
        <v>6</v>
      </c>
    </row>
    <row r="5" s="55" customFormat="1" ht="11.6" spans="1:8">
      <c r="A5" s="60" t="s">
        <v>7</v>
      </c>
      <c r="B5" s="61"/>
      <c r="C5" s="61"/>
      <c r="D5" s="62">
        <f>SUM(D6,D32,D53,D64,D40)</f>
        <v>198</v>
      </c>
      <c r="E5" s="62">
        <f>SUM(E6,E32,E53,E64,E40)</f>
        <v>151</v>
      </c>
      <c r="F5" s="62">
        <f>SUM(F6,F32,F53,F64,F40)</f>
        <v>0</v>
      </c>
      <c r="G5" s="62">
        <f>SUM(G6,G32,G53,G64,G40)</f>
        <v>370</v>
      </c>
      <c r="H5" s="62">
        <f>SUM(H6,H32,H53,H64,H40)</f>
        <v>719</v>
      </c>
    </row>
    <row r="6" s="1" customFormat="1" customHeight="1" spans="1:8">
      <c r="A6" s="61" t="s">
        <v>8</v>
      </c>
      <c r="B6" s="61"/>
      <c r="C6" s="57"/>
      <c r="D6" s="62">
        <f>SUM(D7:D31)</f>
        <v>61</v>
      </c>
      <c r="E6" s="62">
        <f>SUM(E8:E31)</f>
        <v>48</v>
      </c>
      <c r="F6" s="62">
        <f>SUM(F7:F31)</f>
        <v>0</v>
      </c>
      <c r="G6" s="62">
        <f>SUM(G7:G31)</f>
        <v>112</v>
      </c>
      <c r="H6" s="62">
        <f>SUM(D6:G6)</f>
        <v>221</v>
      </c>
    </row>
    <row r="7" customHeight="1" spans="1:8">
      <c r="A7" s="63" t="s">
        <v>107</v>
      </c>
      <c r="B7" s="63" t="s">
        <v>108</v>
      </c>
      <c r="C7" s="63" t="s">
        <v>109</v>
      </c>
      <c r="D7" s="64">
        <v>0</v>
      </c>
      <c r="E7" s="64">
        <v>0</v>
      </c>
      <c r="F7" s="64">
        <v>0</v>
      </c>
      <c r="G7" s="64">
        <v>0</v>
      </c>
      <c r="H7" s="64">
        <f t="shared" ref="H7:H31" si="0">SUM(D7:G7)</f>
        <v>0</v>
      </c>
    </row>
    <row r="8" customHeight="1" spans="1:8">
      <c r="A8" s="63" t="s">
        <v>110</v>
      </c>
      <c r="B8" s="63" t="s">
        <v>108</v>
      </c>
      <c r="C8" s="63" t="s">
        <v>109</v>
      </c>
      <c r="D8" s="64">
        <v>2</v>
      </c>
      <c r="E8" s="64">
        <v>1</v>
      </c>
      <c r="F8" s="64">
        <v>0</v>
      </c>
      <c r="G8" s="64">
        <v>5</v>
      </c>
      <c r="H8" s="64">
        <f t="shared" si="0"/>
        <v>8</v>
      </c>
    </row>
    <row r="9" customHeight="1" spans="1:8">
      <c r="A9" s="63" t="s">
        <v>111</v>
      </c>
      <c r="B9" s="63" t="s">
        <v>108</v>
      </c>
      <c r="C9" s="63" t="s">
        <v>112</v>
      </c>
      <c r="D9" s="64">
        <v>0</v>
      </c>
      <c r="E9" s="64">
        <v>0</v>
      </c>
      <c r="F9" s="64">
        <v>0</v>
      </c>
      <c r="G9" s="64">
        <v>2</v>
      </c>
      <c r="H9" s="64">
        <f t="shared" si="0"/>
        <v>2</v>
      </c>
    </row>
    <row r="10" customHeight="1" spans="1:8">
      <c r="A10" s="63" t="s">
        <v>113</v>
      </c>
      <c r="B10" s="63" t="s">
        <v>108</v>
      </c>
      <c r="C10" s="63" t="s">
        <v>109</v>
      </c>
      <c r="D10" s="64">
        <v>2</v>
      </c>
      <c r="E10" s="64">
        <v>2</v>
      </c>
      <c r="F10" s="64">
        <v>0</v>
      </c>
      <c r="G10" s="64">
        <v>7</v>
      </c>
      <c r="H10" s="64">
        <f t="shared" si="0"/>
        <v>11</v>
      </c>
    </row>
    <row r="11" customHeight="1" spans="1:8">
      <c r="A11" s="63" t="s">
        <v>114</v>
      </c>
      <c r="B11" s="63" t="s">
        <v>108</v>
      </c>
      <c r="C11" s="63" t="s">
        <v>109</v>
      </c>
      <c r="D11" s="64">
        <v>3</v>
      </c>
      <c r="E11" s="64">
        <v>3</v>
      </c>
      <c r="F11" s="64">
        <v>0</v>
      </c>
      <c r="G11" s="64">
        <v>4</v>
      </c>
      <c r="H11" s="64">
        <f t="shared" si="0"/>
        <v>10</v>
      </c>
    </row>
    <row r="12" customHeight="1" spans="1:8">
      <c r="A12" s="63" t="s">
        <v>115</v>
      </c>
      <c r="B12" s="63" t="s">
        <v>108</v>
      </c>
      <c r="C12" s="63" t="s">
        <v>109</v>
      </c>
      <c r="D12" s="64">
        <v>11</v>
      </c>
      <c r="E12" s="64">
        <v>2</v>
      </c>
      <c r="F12" s="64">
        <v>0</v>
      </c>
      <c r="G12" s="64">
        <v>0</v>
      </c>
      <c r="H12" s="64">
        <f t="shared" si="0"/>
        <v>13</v>
      </c>
    </row>
    <row r="13" customHeight="1" spans="1:8">
      <c r="A13" s="63" t="s">
        <v>116</v>
      </c>
      <c r="B13" s="63" t="s">
        <v>108</v>
      </c>
      <c r="C13" s="63" t="s">
        <v>109</v>
      </c>
      <c r="D13" s="64">
        <v>1</v>
      </c>
      <c r="E13" s="64">
        <v>2</v>
      </c>
      <c r="F13" s="64">
        <v>0</v>
      </c>
      <c r="G13" s="64">
        <v>5</v>
      </c>
      <c r="H13" s="64">
        <f t="shared" si="0"/>
        <v>8</v>
      </c>
    </row>
    <row r="14" customHeight="1" spans="1:8">
      <c r="A14" s="63" t="s">
        <v>117</v>
      </c>
      <c r="B14" s="63" t="s">
        <v>108</v>
      </c>
      <c r="C14" s="63" t="s">
        <v>109</v>
      </c>
      <c r="D14" s="64">
        <v>2</v>
      </c>
      <c r="E14" s="64">
        <v>3</v>
      </c>
      <c r="F14" s="64">
        <v>0</v>
      </c>
      <c r="G14" s="64">
        <v>2</v>
      </c>
      <c r="H14" s="64">
        <f t="shared" si="0"/>
        <v>7</v>
      </c>
    </row>
    <row r="15" customHeight="1" spans="1:8">
      <c r="A15" s="63" t="s">
        <v>118</v>
      </c>
      <c r="B15" s="63" t="s">
        <v>108</v>
      </c>
      <c r="C15" s="63" t="s">
        <v>109</v>
      </c>
      <c r="D15" s="64">
        <v>1</v>
      </c>
      <c r="E15" s="64">
        <v>1</v>
      </c>
      <c r="F15" s="64">
        <v>0</v>
      </c>
      <c r="G15" s="64">
        <v>4</v>
      </c>
      <c r="H15" s="64">
        <f t="shared" si="0"/>
        <v>6</v>
      </c>
    </row>
    <row r="16" customHeight="1" spans="1:8">
      <c r="A16" s="63" t="s">
        <v>119</v>
      </c>
      <c r="B16" s="63" t="s">
        <v>108</v>
      </c>
      <c r="C16" s="63" t="s">
        <v>109</v>
      </c>
      <c r="D16" s="64">
        <v>4</v>
      </c>
      <c r="E16" s="64">
        <v>0</v>
      </c>
      <c r="F16" s="64">
        <v>0</v>
      </c>
      <c r="G16" s="64">
        <v>4</v>
      </c>
      <c r="H16" s="64">
        <f t="shared" si="0"/>
        <v>8</v>
      </c>
    </row>
    <row r="17" customHeight="1" spans="1:8">
      <c r="A17" s="63" t="s">
        <v>120</v>
      </c>
      <c r="B17" s="63" t="s">
        <v>108</v>
      </c>
      <c r="C17" s="63" t="s">
        <v>109</v>
      </c>
      <c r="D17" s="64">
        <v>0</v>
      </c>
      <c r="E17" s="64">
        <v>2</v>
      </c>
      <c r="F17" s="64">
        <v>0</v>
      </c>
      <c r="G17" s="64">
        <v>3</v>
      </c>
      <c r="H17" s="64">
        <f t="shared" si="0"/>
        <v>5</v>
      </c>
    </row>
    <row r="18" customHeight="1" spans="1:8">
      <c r="A18" s="63" t="s">
        <v>121</v>
      </c>
      <c r="B18" s="63" t="s">
        <v>108</v>
      </c>
      <c r="C18" s="63" t="s">
        <v>109</v>
      </c>
      <c r="D18" s="64">
        <v>4</v>
      </c>
      <c r="E18" s="64">
        <v>3</v>
      </c>
      <c r="F18" s="64">
        <v>0</v>
      </c>
      <c r="G18" s="64">
        <v>4</v>
      </c>
      <c r="H18" s="64">
        <f t="shared" si="0"/>
        <v>11</v>
      </c>
    </row>
    <row r="19" customHeight="1" spans="1:8">
      <c r="A19" s="63" t="s">
        <v>122</v>
      </c>
      <c r="B19" s="63" t="s">
        <v>108</v>
      </c>
      <c r="C19" s="63" t="s">
        <v>109</v>
      </c>
      <c r="D19" s="64">
        <v>1</v>
      </c>
      <c r="E19" s="64">
        <v>1</v>
      </c>
      <c r="F19" s="64">
        <v>0</v>
      </c>
      <c r="G19" s="64">
        <v>4</v>
      </c>
      <c r="H19" s="64">
        <f t="shared" si="0"/>
        <v>6</v>
      </c>
    </row>
    <row r="20" customHeight="1" spans="1:8">
      <c r="A20" s="63" t="s">
        <v>123</v>
      </c>
      <c r="B20" s="63" t="s">
        <v>108</v>
      </c>
      <c r="C20" s="63" t="s">
        <v>109</v>
      </c>
      <c r="D20" s="64">
        <v>3</v>
      </c>
      <c r="E20" s="64">
        <v>4</v>
      </c>
      <c r="F20" s="64">
        <v>0</v>
      </c>
      <c r="G20" s="64">
        <v>9</v>
      </c>
      <c r="H20" s="64">
        <f t="shared" si="0"/>
        <v>16</v>
      </c>
    </row>
    <row r="21" customHeight="1" spans="1:8">
      <c r="A21" s="63" t="s">
        <v>124</v>
      </c>
      <c r="B21" s="63" t="s">
        <v>108</v>
      </c>
      <c r="C21" s="63" t="s">
        <v>112</v>
      </c>
      <c r="D21" s="64">
        <v>1</v>
      </c>
      <c r="E21" s="64">
        <v>0</v>
      </c>
      <c r="F21" s="64">
        <v>0</v>
      </c>
      <c r="G21" s="64">
        <v>1</v>
      </c>
      <c r="H21" s="64">
        <f t="shared" si="0"/>
        <v>2</v>
      </c>
    </row>
    <row r="22" customHeight="1" spans="1:8">
      <c r="A22" s="65" t="s">
        <v>125</v>
      </c>
      <c r="B22" s="65" t="s">
        <v>126</v>
      </c>
      <c r="C22" s="65" t="s">
        <v>109</v>
      </c>
      <c r="D22" s="64">
        <v>4</v>
      </c>
      <c r="E22" s="64">
        <v>1</v>
      </c>
      <c r="F22" s="64">
        <v>0</v>
      </c>
      <c r="G22" s="64">
        <v>5</v>
      </c>
      <c r="H22" s="64">
        <f t="shared" si="0"/>
        <v>10</v>
      </c>
    </row>
    <row r="23" customHeight="1" spans="1:8">
      <c r="A23" s="63" t="s">
        <v>127</v>
      </c>
      <c r="B23" s="63"/>
      <c r="C23" s="63"/>
      <c r="D23" s="64">
        <v>0</v>
      </c>
      <c r="E23" s="64">
        <v>2</v>
      </c>
      <c r="F23" s="64">
        <v>0</v>
      </c>
      <c r="G23" s="64">
        <v>1</v>
      </c>
      <c r="H23" s="64">
        <f t="shared" si="0"/>
        <v>3</v>
      </c>
    </row>
    <row r="24" customHeight="1" spans="1:8">
      <c r="A24" s="63" t="s">
        <v>128</v>
      </c>
      <c r="B24" s="63" t="s">
        <v>108</v>
      </c>
      <c r="C24" s="63" t="s">
        <v>109</v>
      </c>
      <c r="D24" s="64">
        <v>3</v>
      </c>
      <c r="E24" s="64">
        <v>2</v>
      </c>
      <c r="F24" s="64">
        <v>0</v>
      </c>
      <c r="G24" s="64">
        <v>7</v>
      </c>
      <c r="H24" s="64">
        <f t="shared" si="0"/>
        <v>12</v>
      </c>
    </row>
    <row r="25" spans="1:8">
      <c r="A25" s="63" t="s">
        <v>129</v>
      </c>
      <c r="B25" s="63" t="s">
        <v>108</v>
      </c>
      <c r="C25" s="63" t="s">
        <v>109</v>
      </c>
      <c r="D25" s="64">
        <v>2</v>
      </c>
      <c r="E25" s="64">
        <v>3</v>
      </c>
      <c r="F25" s="64">
        <v>0</v>
      </c>
      <c r="G25" s="64">
        <v>13</v>
      </c>
      <c r="H25" s="64">
        <f t="shared" si="0"/>
        <v>18</v>
      </c>
    </row>
    <row r="26" customHeight="1" spans="1:8">
      <c r="A26" s="63" t="s">
        <v>130</v>
      </c>
      <c r="B26" s="63" t="s">
        <v>126</v>
      </c>
      <c r="C26" s="63" t="s">
        <v>131</v>
      </c>
      <c r="D26" s="64">
        <v>3</v>
      </c>
      <c r="E26" s="64">
        <v>10</v>
      </c>
      <c r="F26" s="64">
        <v>0</v>
      </c>
      <c r="G26" s="64">
        <v>14</v>
      </c>
      <c r="H26" s="64">
        <f t="shared" si="0"/>
        <v>27</v>
      </c>
    </row>
    <row r="27" customHeight="1" spans="1:8">
      <c r="A27" s="63" t="s">
        <v>132</v>
      </c>
      <c r="B27" s="63" t="s">
        <v>108</v>
      </c>
      <c r="C27" s="63" t="s">
        <v>109</v>
      </c>
      <c r="D27" s="64">
        <v>0</v>
      </c>
      <c r="E27" s="64">
        <v>0</v>
      </c>
      <c r="F27" s="64">
        <v>0</v>
      </c>
      <c r="G27" s="64">
        <v>2</v>
      </c>
      <c r="H27" s="64">
        <f t="shared" si="0"/>
        <v>2</v>
      </c>
    </row>
    <row r="28" customHeight="1" spans="1:8">
      <c r="A28" s="63" t="s">
        <v>133</v>
      </c>
      <c r="B28" s="63" t="s">
        <v>134</v>
      </c>
      <c r="C28" s="63" t="s">
        <v>131</v>
      </c>
      <c r="D28" s="64">
        <v>12</v>
      </c>
      <c r="E28" s="64">
        <v>5</v>
      </c>
      <c r="F28" s="64">
        <v>0</v>
      </c>
      <c r="G28" s="64">
        <v>11</v>
      </c>
      <c r="H28" s="64">
        <f t="shared" si="0"/>
        <v>28</v>
      </c>
    </row>
    <row r="29" customHeight="1" spans="1:8">
      <c r="A29" s="63" t="s">
        <v>135</v>
      </c>
      <c r="B29" s="63" t="s">
        <v>108</v>
      </c>
      <c r="C29" s="63" t="s">
        <v>109</v>
      </c>
      <c r="D29" s="64">
        <v>2</v>
      </c>
      <c r="E29" s="64">
        <v>1</v>
      </c>
      <c r="F29" s="64">
        <v>0</v>
      </c>
      <c r="G29" s="64">
        <v>4</v>
      </c>
      <c r="H29" s="64">
        <f t="shared" si="0"/>
        <v>7</v>
      </c>
    </row>
    <row r="30" customHeight="1" spans="1:8">
      <c r="A30" s="63" t="s">
        <v>136</v>
      </c>
      <c r="B30" s="63" t="s">
        <v>108</v>
      </c>
      <c r="C30" s="63" t="s">
        <v>109</v>
      </c>
      <c r="D30" s="64">
        <v>0</v>
      </c>
      <c r="E30" s="64">
        <v>0</v>
      </c>
      <c r="F30" s="64">
        <v>0</v>
      </c>
      <c r="G30" s="64">
        <v>0</v>
      </c>
      <c r="H30" s="64">
        <f t="shared" si="0"/>
        <v>0</v>
      </c>
    </row>
    <row r="31" customHeight="1" spans="1:8">
      <c r="A31" s="63" t="s">
        <v>137</v>
      </c>
      <c r="B31" s="63" t="s">
        <v>108</v>
      </c>
      <c r="C31" s="63" t="s">
        <v>112</v>
      </c>
      <c r="D31" s="64">
        <v>0</v>
      </c>
      <c r="E31" s="64">
        <v>0</v>
      </c>
      <c r="F31" s="64">
        <v>0</v>
      </c>
      <c r="G31" s="64">
        <v>1</v>
      </c>
      <c r="H31" s="64">
        <f t="shared" si="0"/>
        <v>1</v>
      </c>
    </row>
    <row r="32" s="1" customFormat="1" customHeight="1" spans="1:8">
      <c r="A32" s="66" t="s">
        <v>23</v>
      </c>
      <c r="B32" s="66"/>
      <c r="C32" s="66"/>
      <c r="D32" s="62">
        <f>SUM(D33:D39)</f>
        <v>35</v>
      </c>
      <c r="E32" s="62">
        <f>SUM(E33:E39)</f>
        <v>28</v>
      </c>
      <c r="F32" s="62">
        <v>0</v>
      </c>
      <c r="G32" s="62">
        <f>SUM(G33:G39)</f>
        <v>51</v>
      </c>
      <c r="H32" s="62">
        <f>SUM(D32,E32,F32,G32)</f>
        <v>114</v>
      </c>
    </row>
    <row r="33" customHeight="1" spans="1:8">
      <c r="A33" s="65" t="s">
        <v>138</v>
      </c>
      <c r="B33" s="65" t="s">
        <v>134</v>
      </c>
      <c r="C33" s="65" t="s">
        <v>131</v>
      </c>
      <c r="D33" s="5">
        <v>13</v>
      </c>
      <c r="E33" s="5">
        <v>10</v>
      </c>
      <c r="F33" s="5">
        <v>0</v>
      </c>
      <c r="G33" s="5">
        <v>14</v>
      </c>
      <c r="H33" s="64">
        <f t="shared" ref="H33:H40" si="1">SUM(D33,E33,F33,G33)</f>
        <v>37</v>
      </c>
    </row>
    <row r="34" customHeight="1" spans="1:8">
      <c r="A34" s="63" t="s">
        <v>139</v>
      </c>
      <c r="B34" s="63" t="s">
        <v>108</v>
      </c>
      <c r="C34" s="63" t="s">
        <v>109</v>
      </c>
      <c r="D34" s="64">
        <v>1</v>
      </c>
      <c r="E34" s="64">
        <v>1</v>
      </c>
      <c r="F34" s="64">
        <v>0</v>
      </c>
      <c r="G34" s="64">
        <v>6</v>
      </c>
      <c r="H34" s="64">
        <f t="shared" si="1"/>
        <v>8</v>
      </c>
    </row>
    <row r="35" spans="1:8">
      <c r="A35" s="63" t="s">
        <v>140</v>
      </c>
      <c r="B35" s="63" t="s">
        <v>134</v>
      </c>
      <c r="C35" s="63" t="s">
        <v>109</v>
      </c>
      <c r="D35" s="64">
        <v>9</v>
      </c>
      <c r="E35" s="64">
        <v>3</v>
      </c>
      <c r="F35" s="64">
        <v>0</v>
      </c>
      <c r="G35" s="64">
        <v>10</v>
      </c>
      <c r="H35" s="64">
        <f t="shared" si="1"/>
        <v>22</v>
      </c>
    </row>
    <row r="36" spans="1:8">
      <c r="A36" s="63" t="s">
        <v>141</v>
      </c>
      <c r="B36" s="63" t="s">
        <v>108</v>
      </c>
      <c r="C36" s="63" t="s">
        <v>109</v>
      </c>
      <c r="D36" s="64">
        <v>8</v>
      </c>
      <c r="E36" s="64">
        <v>11</v>
      </c>
      <c r="F36" s="64">
        <v>0</v>
      </c>
      <c r="G36" s="64">
        <v>13</v>
      </c>
      <c r="H36" s="64">
        <f t="shared" si="1"/>
        <v>32</v>
      </c>
    </row>
    <row r="37" ht="12.75" customHeight="1" spans="1:8">
      <c r="A37" s="63" t="s">
        <v>142</v>
      </c>
      <c r="B37" s="63"/>
      <c r="C37" s="63" t="s">
        <v>109</v>
      </c>
      <c r="D37" s="64">
        <v>0</v>
      </c>
      <c r="E37" s="64">
        <v>0</v>
      </c>
      <c r="F37" s="64">
        <v>0</v>
      </c>
      <c r="G37" s="64">
        <v>0</v>
      </c>
      <c r="H37" s="64">
        <f t="shared" si="1"/>
        <v>0</v>
      </c>
    </row>
    <row r="38" customHeight="1" spans="1:8">
      <c r="A38" s="63" t="s">
        <v>143</v>
      </c>
      <c r="B38" s="63"/>
      <c r="C38" s="63" t="s">
        <v>109</v>
      </c>
      <c r="D38" s="64">
        <v>0</v>
      </c>
      <c r="E38" s="64">
        <v>0</v>
      </c>
      <c r="F38" s="64">
        <v>0</v>
      </c>
      <c r="G38" s="64">
        <v>0</v>
      </c>
      <c r="H38" s="64">
        <f t="shared" si="1"/>
        <v>0</v>
      </c>
    </row>
    <row r="39" spans="1:8">
      <c r="A39" s="63" t="s">
        <v>144</v>
      </c>
      <c r="B39" s="63" t="s">
        <v>108</v>
      </c>
      <c r="C39" s="63" t="s">
        <v>109</v>
      </c>
      <c r="D39" s="64">
        <v>4</v>
      </c>
      <c r="E39" s="64">
        <v>3</v>
      </c>
      <c r="F39" s="64">
        <v>0</v>
      </c>
      <c r="G39" s="64">
        <v>8</v>
      </c>
      <c r="H39" s="64">
        <f t="shared" si="1"/>
        <v>15</v>
      </c>
    </row>
    <row r="40" customHeight="1" spans="1:8">
      <c r="A40" s="66" t="s">
        <v>31</v>
      </c>
      <c r="B40" s="66"/>
      <c r="C40" s="66"/>
      <c r="D40" s="62">
        <f>SUM(D41:D46)</f>
        <v>23</v>
      </c>
      <c r="E40" s="62">
        <f>SUM(E41:E46)</f>
        <v>17</v>
      </c>
      <c r="F40" s="62">
        <v>0</v>
      </c>
      <c r="G40" s="62">
        <f>SUM(G41:G46)</f>
        <v>33</v>
      </c>
      <c r="H40" s="62">
        <f t="shared" si="1"/>
        <v>73</v>
      </c>
    </row>
    <row r="41" customHeight="1" spans="1:8">
      <c r="A41" s="63" t="s">
        <v>145</v>
      </c>
      <c r="B41" s="63" t="s">
        <v>108</v>
      </c>
      <c r="C41" s="63" t="s">
        <v>109</v>
      </c>
      <c r="D41" s="64">
        <v>3</v>
      </c>
      <c r="E41" s="64">
        <v>2</v>
      </c>
      <c r="F41" s="64">
        <v>0</v>
      </c>
      <c r="G41" s="64">
        <v>5</v>
      </c>
      <c r="H41" s="64">
        <f t="shared" ref="H41:H46" si="2">SUM(D41,E41,F41,G41)</f>
        <v>10</v>
      </c>
    </row>
    <row r="42" customHeight="1" spans="1:8">
      <c r="A42" s="63" t="s">
        <v>146</v>
      </c>
      <c r="B42" s="63" t="s">
        <v>108</v>
      </c>
      <c r="C42" s="63" t="s">
        <v>109</v>
      </c>
      <c r="D42" s="64">
        <v>13</v>
      </c>
      <c r="E42" s="64">
        <v>4</v>
      </c>
      <c r="F42" s="64">
        <v>0</v>
      </c>
      <c r="G42" s="64">
        <v>4</v>
      </c>
      <c r="H42" s="64">
        <f t="shared" si="2"/>
        <v>21</v>
      </c>
    </row>
    <row r="43" customHeight="1" spans="1:8">
      <c r="A43" s="63" t="s">
        <v>147</v>
      </c>
      <c r="B43" s="63" t="s">
        <v>108</v>
      </c>
      <c r="C43" s="63" t="s">
        <v>109</v>
      </c>
      <c r="D43" s="64">
        <v>1</v>
      </c>
      <c r="E43" s="64">
        <v>3</v>
      </c>
      <c r="F43" s="64">
        <v>0</v>
      </c>
      <c r="G43" s="64">
        <v>2</v>
      </c>
      <c r="H43" s="64">
        <f t="shared" si="2"/>
        <v>6</v>
      </c>
    </row>
    <row r="44" customHeight="1" spans="1:8">
      <c r="A44" s="63" t="s">
        <v>148</v>
      </c>
      <c r="B44" s="63" t="s">
        <v>108</v>
      </c>
      <c r="C44" s="63" t="s">
        <v>109</v>
      </c>
      <c r="D44" s="64">
        <v>2</v>
      </c>
      <c r="E44" s="64">
        <v>1</v>
      </c>
      <c r="F44" s="64">
        <v>0</v>
      </c>
      <c r="G44" s="64">
        <v>8</v>
      </c>
      <c r="H44" s="64">
        <f t="shared" si="2"/>
        <v>11</v>
      </c>
    </row>
    <row r="45" spans="1:8">
      <c r="A45" s="63" t="s">
        <v>149</v>
      </c>
      <c r="B45" s="63" t="s">
        <v>108</v>
      </c>
      <c r="C45" s="63" t="s">
        <v>109</v>
      </c>
      <c r="D45" s="64">
        <v>0</v>
      </c>
      <c r="E45" s="64">
        <v>3</v>
      </c>
      <c r="F45" s="64">
        <v>0</v>
      </c>
      <c r="G45" s="64">
        <v>10</v>
      </c>
      <c r="H45" s="64">
        <f t="shared" si="2"/>
        <v>13</v>
      </c>
    </row>
    <row r="46" ht="14.25" customHeight="1" spans="1:8">
      <c r="A46" s="63" t="s">
        <v>89</v>
      </c>
      <c r="B46" s="63" t="s">
        <v>108</v>
      </c>
      <c r="C46" s="63" t="s">
        <v>109</v>
      </c>
      <c r="D46" s="64">
        <v>4</v>
      </c>
      <c r="E46" s="64">
        <v>4</v>
      </c>
      <c r="F46" s="64">
        <v>0</v>
      </c>
      <c r="G46" s="64">
        <v>4</v>
      </c>
      <c r="H46" s="64">
        <f t="shared" si="2"/>
        <v>12</v>
      </c>
    </row>
    <row r="47" hidden="1" spans="1:8">
      <c r="A47" s="67"/>
      <c r="B47" s="67"/>
      <c r="C47" s="67"/>
      <c r="D47" s="68"/>
      <c r="E47" s="68"/>
      <c r="F47" s="68"/>
      <c r="G47" s="68"/>
      <c r="H47" s="68"/>
    </row>
    <row r="48" ht="15.6" hidden="1" customHeight="1" spans="1:8">
      <c r="A48" s="69"/>
      <c r="B48" s="69"/>
      <c r="C48" s="69"/>
      <c r="D48" s="68"/>
      <c r="E48" s="68"/>
      <c r="F48" s="68"/>
      <c r="G48" s="68"/>
      <c r="H48" s="68"/>
    </row>
    <row r="49" hidden="1" customHeight="1" spans="1:8">
      <c r="A49" s="69"/>
      <c r="B49" s="69"/>
      <c r="C49" s="69"/>
      <c r="D49" s="68"/>
      <c r="E49" s="68"/>
      <c r="F49" s="68"/>
      <c r="G49" s="68"/>
      <c r="H49" s="72" t="s">
        <v>150</v>
      </c>
    </row>
    <row r="50" ht="24" hidden="1" customHeight="1" spans="1:8">
      <c r="A50" s="57" t="s">
        <v>103</v>
      </c>
      <c r="B50" s="57"/>
      <c r="C50" s="57" t="s">
        <v>105</v>
      </c>
      <c r="D50" s="62">
        <f>D2</f>
        <v>20201</v>
      </c>
      <c r="E50" s="62"/>
      <c r="F50" s="73"/>
      <c r="G50" s="73"/>
      <c r="H50" s="73"/>
    </row>
    <row r="51" ht="28.5" hidden="1" customHeight="1" spans="1:8">
      <c r="A51" s="57"/>
      <c r="B51" s="57"/>
      <c r="C51" s="57"/>
      <c r="D51" s="62" t="s">
        <v>106</v>
      </c>
      <c r="E51" s="62"/>
      <c r="F51" s="62"/>
      <c r="G51" s="62"/>
      <c r="H51" s="62"/>
    </row>
    <row r="52" ht="20.25" hidden="1" customHeight="1" spans="1:8">
      <c r="A52" s="57"/>
      <c r="B52" s="57"/>
      <c r="C52" s="57"/>
      <c r="D52" s="59" t="s">
        <v>2</v>
      </c>
      <c r="E52" s="59" t="s">
        <v>3</v>
      </c>
      <c r="F52" s="59" t="s">
        <v>151</v>
      </c>
      <c r="G52" s="59" t="s">
        <v>152</v>
      </c>
      <c r="H52" s="59" t="s">
        <v>153</v>
      </c>
    </row>
    <row r="53" customHeight="1" spans="1:8">
      <c r="A53" s="66" t="s">
        <v>38</v>
      </c>
      <c r="B53" s="66"/>
      <c r="C53" s="66"/>
      <c r="D53" s="62">
        <f>SUM(D54:D63)</f>
        <v>22</v>
      </c>
      <c r="E53" s="62">
        <f>SUM(E54:E63)</f>
        <v>19</v>
      </c>
      <c r="F53" s="62">
        <v>0</v>
      </c>
      <c r="G53" s="62">
        <f>SUM(G54:G63)</f>
        <v>51</v>
      </c>
      <c r="H53" s="62">
        <f>SUM(D53,E53,F53,G53)</f>
        <v>92</v>
      </c>
    </row>
    <row r="54" customHeight="1" spans="1:8">
      <c r="A54" s="65" t="s">
        <v>154</v>
      </c>
      <c r="B54" s="65" t="s">
        <v>108</v>
      </c>
      <c r="C54" s="65" t="s">
        <v>155</v>
      </c>
      <c r="D54" s="64">
        <v>2</v>
      </c>
      <c r="E54" s="64">
        <v>1</v>
      </c>
      <c r="F54" s="64">
        <v>0</v>
      </c>
      <c r="G54" s="64">
        <v>3</v>
      </c>
      <c r="H54" s="64">
        <f t="shared" ref="H54:H64" si="3">SUM(D54,E54,F54,G54)</f>
        <v>6</v>
      </c>
    </row>
    <row r="55" customHeight="1" spans="1:8">
      <c r="A55" s="63" t="s">
        <v>156</v>
      </c>
      <c r="B55" s="63" t="s">
        <v>108</v>
      </c>
      <c r="C55" s="63" t="s">
        <v>112</v>
      </c>
      <c r="D55" s="64">
        <v>1</v>
      </c>
      <c r="E55" s="64">
        <v>0</v>
      </c>
      <c r="F55" s="64">
        <v>0</v>
      </c>
      <c r="G55" s="64">
        <v>3</v>
      </c>
      <c r="H55" s="64">
        <f t="shared" si="3"/>
        <v>4</v>
      </c>
    </row>
    <row r="56" customHeight="1" spans="1:8">
      <c r="A56" s="63" t="s">
        <v>157</v>
      </c>
      <c r="B56" s="63" t="s">
        <v>108</v>
      </c>
      <c r="C56" s="63" t="s">
        <v>112</v>
      </c>
      <c r="D56" s="64">
        <v>0</v>
      </c>
      <c r="E56" s="64">
        <v>0</v>
      </c>
      <c r="F56" s="64">
        <v>0</v>
      </c>
      <c r="G56" s="64">
        <v>0</v>
      </c>
      <c r="H56" s="64">
        <f t="shared" si="3"/>
        <v>0</v>
      </c>
    </row>
    <row r="57" customHeight="1" spans="1:8">
      <c r="A57" s="63" t="s">
        <v>158</v>
      </c>
      <c r="B57" s="63" t="s">
        <v>108</v>
      </c>
      <c r="C57" s="63" t="s">
        <v>155</v>
      </c>
      <c r="D57" s="64">
        <v>3</v>
      </c>
      <c r="E57" s="64">
        <v>2</v>
      </c>
      <c r="F57" s="64">
        <v>0</v>
      </c>
      <c r="G57" s="64">
        <v>4</v>
      </c>
      <c r="H57" s="64">
        <f t="shared" si="3"/>
        <v>9</v>
      </c>
    </row>
    <row r="58" customHeight="1" spans="1:8">
      <c r="A58" s="63" t="s">
        <v>159</v>
      </c>
      <c r="B58" s="63" t="s">
        <v>108</v>
      </c>
      <c r="C58" s="63" t="s">
        <v>155</v>
      </c>
      <c r="D58" s="64">
        <v>7</v>
      </c>
      <c r="E58" s="64">
        <v>1</v>
      </c>
      <c r="F58" s="64">
        <v>0</v>
      </c>
      <c r="G58" s="64">
        <v>18</v>
      </c>
      <c r="H58" s="64">
        <f t="shared" si="3"/>
        <v>26</v>
      </c>
    </row>
    <row r="59" customHeight="1" spans="1:8">
      <c r="A59" s="63" t="s">
        <v>160</v>
      </c>
      <c r="B59" s="63" t="s">
        <v>108</v>
      </c>
      <c r="C59" s="63" t="s">
        <v>109</v>
      </c>
      <c r="D59" s="64">
        <v>2</v>
      </c>
      <c r="E59" s="64">
        <v>1</v>
      </c>
      <c r="F59" s="64">
        <v>0</v>
      </c>
      <c r="G59" s="64">
        <v>11</v>
      </c>
      <c r="H59" s="64">
        <f t="shared" si="3"/>
        <v>14</v>
      </c>
    </row>
    <row r="60" customHeight="1" spans="1:8">
      <c r="A60" s="63" t="s">
        <v>161</v>
      </c>
      <c r="B60" s="63" t="s">
        <v>108</v>
      </c>
      <c r="C60" s="63" t="s">
        <v>112</v>
      </c>
      <c r="D60" s="64">
        <v>1</v>
      </c>
      <c r="E60" s="64">
        <v>2</v>
      </c>
      <c r="F60" s="64">
        <v>0</v>
      </c>
      <c r="G60" s="64">
        <v>1</v>
      </c>
      <c r="H60" s="64">
        <f t="shared" si="3"/>
        <v>4</v>
      </c>
    </row>
    <row r="61" customHeight="1" spans="1:8">
      <c r="A61" s="63" t="s">
        <v>162</v>
      </c>
      <c r="B61" s="63" t="s">
        <v>108</v>
      </c>
      <c r="C61" s="63" t="s">
        <v>155</v>
      </c>
      <c r="D61" s="64">
        <v>4</v>
      </c>
      <c r="E61" s="64">
        <v>8</v>
      </c>
      <c r="F61" s="64">
        <v>0</v>
      </c>
      <c r="G61" s="64">
        <v>8</v>
      </c>
      <c r="H61" s="64">
        <f t="shared" si="3"/>
        <v>20</v>
      </c>
    </row>
    <row r="62" customHeight="1" spans="1:8">
      <c r="A62" s="63" t="s">
        <v>163</v>
      </c>
      <c r="B62" s="63" t="s">
        <v>108</v>
      </c>
      <c r="C62" s="63" t="s">
        <v>109</v>
      </c>
      <c r="D62" s="64">
        <v>1</v>
      </c>
      <c r="E62" s="64">
        <v>3</v>
      </c>
      <c r="F62" s="64">
        <v>0</v>
      </c>
      <c r="G62" s="64">
        <v>0</v>
      </c>
      <c r="H62" s="64">
        <f t="shared" si="3"/>
        <v>4</v>
      </c>
    </row>
    <row r="63" customHeight="1" spans="1:8">
      <c r="A63" s="63" t="s">
        <v>164</v>
      </c>
      <c r="B63" s="63"/>
      <c r="C63" s="63"/>
      <c r="D63" s="64">
        <v>1</v>
      </c>
      <c r="E63" s="64">
        <v>1</v>
      </c>
      <c r="F63" s="64">
        <v>0</v>
      </c>
      <c r="G63" s="64">
        <v>3</v>
      </c>
      <c r="H63" s="64">
        <f t="shared" si="3"/>
        <v>5</v>
      </c>
    </row>
    <row r="64" s="1" customFormat="1" customHeight="1" spans="1:8">
      <c r="A64" s="66" t="s">
        <v>49</v>
      </c>
      <c r="B64" s="66"/>
      <c r="C64" s="66"/>
      <c r="D64" s="62">
        <f>SUM(D65:D90)</f>
        <v>57</v>
      </c>
      <c r="E64" s="62">
        <f>SUM(E65:E90)</f>
        <v>39</v>
      </c>
      <c r="F64" s="62">
        <v>0</v>
      </c>
      <c r="G64" s="62">
        <f>SUM(G65:G90)</f>
        <v>123</v>
      </c>
      <c r="H64" s="62">
        <f t="shared" si="3"/>
        <v>219</v>
      </c>
    </row>
    <row r="65" customHeight="1" spans="1:8">
      <c r="A65" s="63" t="s">
        <v>165</v>
      </c>
      <c r="B65" s="63" t="s">
        <v>166</v>
      </c>
      <c r="C65" s="63" t="s">
        <v>109</v>
      </c>
      <c r="D65" s="64">
        <v>1</v>
      </c>
      <c r="E65" s="64">
        <v>3</v>
      </c>
      <c r="F65" s="64">
        <v>0</v>
      </c>
      <c r="G65" s="64">
        <v>1</v>
      </c>
      <c r="H65" s="64">
        <f t="shared" ref="H65:H91" si="4">SUM(D65,E65,F65,G65)</f>
        <v>5</v>
      </c>
    </row>
    <row r="66" customHeight="1" spans="1:8">
      <c r="A66" s="63" t="s">
        <v>167</v>
      </c>
      <c r="B66" s="63" t="s">
        <v>166</v>
      </c>
      <c r="C66" s="63" t="s">
        <v>112</v>
      </c>
      <c r="D66" s="64">
        <v>2</v>
      </c>
      <c r="E66" s="64">
        <v>1</v>
      </c>
      <c r="F66" s="64">
        <v>0</v>
      </c>
      <c r="G66" s="64">
        <v>2</v>
      </c>
      <c r="H66" s="64">
        <f t="shared" si="4"/>
        <v>5</v>
      </c>
    </row>
    <row r="67" customHeight="1" spans="1:8">
      <c r="A67" s="63" t="s">
        <v>168</v>
      </c>
      <c r="B67" s="63" t="s">
        <v>169</v>
      </c>
      <c r="C67" s="63" t="s">
        <v>109</v>
      </c>
      <c r="D67" s="64">
        <v>5</v>
      </c>
      <c r="E67" s="64">
        <v>2</v>
      </c>
      <c r="F67" s="64">
        <v>0</v>
      </c>
      <c r="G67" s="64">
        <v>20</v>
      </c>
      <c r="H67" s="64">
        <f t="shared" si="4"/>
        <v>27</v>
      </c>
    </row>
    <row r="68" customHeight="1" spans="1:8">
      <c r="A68" s="63" t="s">
        <v>170</v>
      </c>
      <c r="B68" s="63"/>
      <c r="C68" s="63"/>
      <c r="D68" s="64">
        <v>3</v>
      </c>
      <c r="E68" s="64">
        <v>1</v>
      </c>
      <c r="F68" s="64">
        <v>0</v>
      </c>
      <c r="G68" s="64">
        <v>3</v>
      </c>
      <c r="H68" s="64">
        <f t="shared" si="4"/>
        <v>7</v>
      </c>
    </row>
    <row r="69" customHeight="1" spans="1:8">
      <c r="A69" s="63" t="s">
        <v>171</v>
      </c>
      <c r="B69" s="63" t="s">
        <v>108</v>
      </c>
      <c r="C69" s="63" t="s">
        <v>109</v>
      </c>
      <c r="D69" s="64">
        <v>0</v>
      </c>
      <c r="E69" s="64">
        <v>0</v>
      </c>
      <c r="F69" s="64">
        <v>0</v>
      </c>
      <c r="G69" s="64">
        <v>0</v>
      </c>
      <c r="H69" s="64">
        <f t="shared" si="4"/>
        <v>0</v>
      </c>
    </row>
    <row r="70" ht="12.75" customHeight="1" spans="1:8">
      <c r="A70" s="63" t="s">
        <v>172</v>
      </c>
      <c r="B70" s="63" t="s">
        <v>108</v>
      </c>
      <c r="C70" s="63" t="s">
        <v>109</v>
      </c>
      <c r="D70" s="64">
        <v>0</v>
      </c>
      <c r="E70" s="64">
        <v>0</v>
      </c>
      <c r="F70" s="64">
        <v>0</v>
      </c>
      <c r="G70" s="64">
        <v>0</v>
      </c>
      <c r="H70" s="64">
        <f t="shared" si="4"/>
        <v>0</v>
      </c>
    </row>
    <row r="71" customHeight="1" spans="1:8">
      <c r="A71" s="63" t="s">
        <v>173</v>
      </c>
      <c r="B71" s="63" t="s">
        <v>108</v>
      </c>
      <c r="C71" s="63" t="s">
        <v>109</v>
      </c>
      <c r="D71" s="64">
        <v>1</v>
      </c>
      <c r="E71" s="64">
        <v>0</v>
      </c>
      <c r="F71" s="64">
        <v>0</v>
      </c>
      <c r="G71" s="64">
        <v>1</v>
      </c>
      <c r="H71" s="64">
        <f t="shared" si="4"/>
        <v>2</v>
      </c>
    </row>
    <row r="72" customHeight="1" spans="1:8">
      <c r="A72" s="63" t="s">
        <v>174</v>
      </c>
      <c r="B72" s="63" t="s">
        <v>108</v>
      </c>
      <c r="C72" s="63" t="s">
        <v>112</v>
      </c>
      <c r="D72" s="64">
        <v>0</v>
      </c>
      <c r="E72" s="64">
        <v>1</v>
      </c>
      <c r="F72" s="64">
        <v>0</v>
      </c>
      <c r="G72" s="64">
        <v>4</v>
      </c>
      <c r="H72" s="64">
        <f t="shared" si="4"/>
        <v>5</v>
      </c>
    </row>
    <row r="73" customHeight="1" spans="1:8">
      <c r="A73" s="63" t="s">
        <v>175</v>
      </c>
      <c r="B73" s="63" t="s">
        <v>166</v>
      </c>
      <c r="C73" s="63" t="s">
        <v>112</v>
      </c>
      <c r="D73" s="64">
        <v>4</v>
      </c>
      <c r="E73" s="64">
        <v>1</v>
      </c>
      <c r="F73" s="64">
        <v>0</v>
      </c>
      <c r="G73" s="64">
        <v>13</v>
      </c>
      <c r="H73" s="64">
        <f t="shared" si="4"/>
        <v>18</v>
      </c>
    </row>
    <row r="74" customHeight="1" spans="1:8">
      <c r="A74" s="63" t="s">
        <v>176</v>
      </c>
      <c r="B74" s="63" t="s">
        <v>134</v>
      </c>
      <c r="C74" s="63" t="s">
        <v>155</v>
      </c>
      <c r="D74" s="64">
        <v>4</v>
      </c>
      <c r="E74" s="64">
        <v>3</v>
      </c>
      <c r="F74" s="64">
        <v>0</v>
      </c>
      <c r="G74" s="64">
        <v>7</v>
      </c>
      <c r="H74" s="64">
        <f t="shared" si="4"/>
        <v>14</v>
      </c>
    </row>
    <row r="75" customHeight="1" spans="1:8">
      <c r="A75" s="63" t="s">
        <v>177</v>
      </c>
      <c r="B75" s="63" t="s">
        <v>134</v>
      </c>
      <c r="C75" s="63" t="s">
        <v>155</v>
      </c>
      <c r="D75" s="64">
        <v>3</v>
      </c>
      <c r="E75" s="64">
        <v>6</v>
      </c>
      <c r="F75" s="64">
        <v>0</v>
      </c>
      <c r="G75" s="64">
        <v>11</v>
      </c>
      <c r="H75" s="64">
        <f t="shared" si="4"/>
        <v>20</v>
      </c>
    </row>
    <row r="76" customHeight="1" spans="1:8">
      <c r="A76" s="63" t="s">
        <v>178</v>
      </c>
      <c r="B76" s="63" t="s">
        <v>108</v>
      </c>
      <c r="C76" s="63" t="s">
        <v>109</v>
      </c>
      <c r="D76" s="64">
        <v>1</v>
      </c>
      <c r="E76" s="64">
        <v>0</v>
      </c>
      <c r="F76" s="64">
        <v>0</v>
      </c>
      <c r="G76" s="64">
        <v>2</v>
      </c>
      <c r="H76" s="64">
        <f t="shared" si="4"/>
        <v>3</v>
      </c>
    </row>
    <row r="77" customHeight="1" spans="1:8">
      <c r="A77" s="63" t="s">
        <v>179</v>
      </c>
      <c r="B77" s="63" t="s">
        <v>166</v>
      </c>
      <c r="C77" s="63" t="s">
        <v>112</v>
      </c>
      <c r="D77" s="64">
        <v>18</v>
      </c>
      <c r="E77" s="64">
        <v>10</v>
      </c>
      <c r="F77" s="64">
        <v>0</v>
      </c>
      <c r="G77" s="64">
        <v>34</v>
      </c>
      <c r="H77" s="64">
        <f t="shared" si="4"/>
        <v>62</v>
      </c>
    </row>
    <row r="78" customHeight="1" spans="1:8">
      <c r="A78" s="63" t="s">
        <v>180</v>
      </c>
      <c r="B78" s="63" t="s">
        <v>166</v>
      </c>
      <c r="C78" s="63" t="s">
        <v>112</v>
      </c>
      <c r="D78" s="64">
        <v>0</v>
      </c>
      <c r="E78" s="64">
        <v>0</v>
      </c>
      <c r="F78" s="64">
        <v>0</v>
      </c>
      <c r="G78" s="64">
        <v>0</v>
      </c>
      <c r="H78" s="64">
        <f t="shared" si="4"/>
        <v>0</v>
      </c>
    </row>
    <row r="79" customHeight="1" spans="1:8">
      <c r="A79" s="63" t="s">
        <v>181</v>
      </c>
      <c r="B79" s="63" t="s">
        <v>166</v>
      </c>
      <c r="C79" s="63" t="s">
        <v>155</v>
      </c>
      <c r="D79" s="64">
        <v>0</v>
      </c>
      <c r="E79" s="64">
        <v>0</v>
      </c>
      <c r="F79" s="64">
        <v>0</v>
      </c>
      <c r="G79" s="64">
        <v>0</v>
      </c>
      <c r="H79" s="64">
        <f t="shared" si="4"/>
        <v>0</v>
      </c>
    </row>
    <row r="80" customHeight="1" spans="1:8">
      <c r="A80" s="63" t="s">
        <v>182</v>
      </c>
      <c r="B80" s="63" t="s">
        <v>134</v>
      </c>
      <c r="C80" s="63" t="s">
        <v>155</v>
      </c>
      <c r="D80" s="64">
        <v>1</v>
      </c>
      <c r="E80" s="64">
        <v>0</v>
      </c>
      <c r="F80" s="64">
        <v>0</v>
      </c>
      <c r="G80" s="64">
        <v>5</v>
      </c>
      <c r="H80" s="64">
        <f t="shared" si="4"/>
        <v>6</v>
      </c>
    </row>
    <row r="81" ht="12.75" customHeight="1" spans="1:8">
      <c r="A81" s="63" t="s">
        <v>183</v>
      </c>
      <c r="B81" s="63" t="s">
        <v>166</v>
      </c>
      <c r="C81" s="63" t="s">
        <v>112</v>
      </c>
      <c r="D81" s="64"/>
      <c r="E81" s="64">
        <v>0</v>
      </c>
      <c r="F81" s="64">
        <v>0</v>
      </c>
      <c r="G81" s="64">
        <v>0</v>
      </c>
      <c r="H81" s="64">
        <f t="shared" si="4"/>
        <v>0</v>
      </c>
    </row>
    <row r="82" customHeight="1" spans="1:8">
      <c r="A82" s="63" t="s">
        <v>184</v>
      </c>
      <c r="B82" s="63" t="s">
        <v>166</v>
      </c>
      <c r="C82" s="63" t="s">
        <v>109</v>
      </c>
      <c r="D82" s="64">
        <v>0</v>
      </c>
      <c r="E82" s="64">
        <v>0</v>
      </c>
      <c r="F82" s="64">
        <v>0</v>
      </c>
      <c r="G82" s="64">
        <v>0</v>
      </c>
      <c r="H82" s="64">
        <f t="shared" si="4"/>
        <v>0</v>
      </c>
    </row>
    <row r="83" customHeight="1" spans="1:8">
      <c r="A83" s="63" t="s">
        <v>185</v>
      </c>
      <c r="B83" s="63" t="s">
        <v>166</v>
      </c>
      <c r="C83" s="63" t="s">
        <v>109</v>
      </c>
      <c r="D83" s="64">
        <v>0</v>
      </c>
      <c r="E83" s="64">
        <v>0</v>
      </c>
      <c r="F83" s="64">
        <v>0</v>
      </c>
      <c r="G83" s="64">
        <v>0</v>
      </c>
      <c r="H83" s="64">
        <f t="shared" si="4"/>
        <v>0</v>
      </c>
    </row>
    <row r="84" customHeight="1" spans="1:8">
      <c r="A84" s="63" t="s">
        <v>185</v>
      </c>
      <c r="B84" s="63" t="s">
        <v>166</v>
      </c>
      <c r="C84" s="63" t="s">
        <v>112</v>
      </c>
      <c r="D84" s="64">
        <v>0</v>
      </c>
      <c r="E84" s="64">
        <v>0</v>
      </c>
      <c r="F84" s="64">
        <v>0</v>
      </c>
      <c r="G84" s="64">
        <v>0</v>
      </c>
      <c r="H84" s="64">
        <f t="shared" si="4"/>
        <v>0</v>
      </c>
    </row>
    <row r="85" customHeight="1" spans="1:8">
      <c r="A85" s="63" t="s">
        <v>186</v>
      </c>
      <c r="B85" s="63" t="s">
        <v>166</v>
      </c>
      <c r="C85" s="63" t="s">
        <v>109</v>
      </c>
      <c r="D85" s="64">
        <v>0</v>
      </c>
      <c r="E85" s="64">
        <v>0</v>
      </c>
      <c r="F85" s="64">
        <v>0</v>
      </c>
      <c r="G85" s="64">
        <v>0</v>
      </c>
      <c r="H85" s="64">
        <f t="shared" si="4"/>
        <v>0</v>
      </c>
    </row>
    <row r="86" customHeight="1" spans="1:8">
      <c r="A86" s="63" t="s">
        <v>187</v>
      </c>
      <c r="B86" s="63" t="s">
        <v>166</v>
      </c>
      <c r="C86" s="63" t="s">
        <v>112</v>
      </c>
      <c r="D86" s="64">
        <v>1</v>
      </c>
      <c r="E86" s="64">
        <v>2</v>
      </c>
      <c r="F86" s="64">
        <v>0</v>
      </c>
      <c r="G86" s="64">
        <v>1</v>
      </c>
      <c r="H86" s="64">
        <f t="shared" si="4"/>
        <v>4</v>
      </c>
    </row>
    <row r="87" customHeight="1" spans="1:8">
      <c r="A87" s="63" t="s">
        <v>188</v>
      </c>
      <c r="B87" s="63" t="s">
        <v>166</v>
      </c>
      <c r="C87" s="63" t="s">
        <v>155</v>
      </c>
      <c r="D87" s="64">
        <v>1</v>
      </c>
      <c r="E87" s="64">
        <v>8</v>
      </c>
      <c r="F87" s="64">
        <v>0</v>
      </c>
      <c r="G87" s="64">
        <v>4</v>
      </c>
      <c r="H87" s="64">
        <f t="shared" si="4"/>
        <v>13</v>
      </c>
    </row>
    <row r="88" spans="1:8">
      <c r="A88" s="63" t="s">
        <v>189</v>
      </c>
      <c r="B88" s="63" t="s">
        <v>169</v>
      </c>
      <c r="C88" s="63" t="s">
        <v>109</v>
      </c>
      <c r="D88" s="64">
        <v>10</v>
      </c>
      <c r="E88" s="64">
        <v>1</v>
      </c>
      <c r="F88" s="64">
        <v>0</v>
      </c>
      <c r="G88" s="64">
        <v>15</v>
      </c>
      <c r="H88" s="64">
        <f t="shared" si="4"/>
        <v>26</v>
      </c>
    </row>
    <row r="89" customHeight="1" spans="1:8">
      <c r="A89" s="63" t="s">
        <v>190</v>
      </c>
      <c r="B89" s="63" t="s">
        <v>108</v>
      </c>
      <c r="C89" s="63" t="s">
        <v>109</v>
      </c>
      <c r="D89" s="64">
        <v>2</v>
      </c>
      <c r="E89" s="64">
        <v>0</v>
      </c>
      <c r="F89" s="64">
        <v>0</v>
      </c>
      <c r="G89" s="64">
        <v>0</v>
      </c>
      <c r="H89" s="64">
        <f t="shared" si="4"/>
        <v>2</v>
      </c>
    </row>
    <row r="90" spans="1:8">
      <c r="A90" s="63" t="s">
        <v>191</v>
      </c>
      <c r="B90" s="63"/>
      <c r="C90" s="63"/>
      <c r="D90" s="64">
        <v>0</v>
      </c>
      <c r="E90" s="64">
        <v>0</v>
      </c>
      <c r="F90" s="64">
        <v>0</v>
      </c>
      <c r="G90" s="64">
        <v>0</v>
      </c>
      <c r="H90" s="64">
        <f t="shared" si="4"/>
        <v>0</v>
      </c>
    </row>
    <row r="91" customHeight="1" spans="1:8">
      <c r="A91" s="74" t="s">
        <v>65</v>
      </c>
      <c r="B91" s="75"/>
      <c r="C91" s="66"/>
      <c r="D91" s="62">
        <f>SUM(D92:D96)</f>
        <v>20</v>
      </c>
      <c r="E91" s="62">
        <f>SUM(E92:E96)</f>
        <v>23</v>
      </c>
      <c r="F91" s="62">
        <v>0</v>
      </c>
      <c r="G91" s="62">
        <f>SUM(G92:G96)</f>
        <v>97</v>
      </c>
      <c r="H91" s="62">
        <f t="shared" si="4"/>
        <v>140</v>
      </c>
    </row>
    <row r="92" customHeight="1" spans="1:8">
      <c r="A92" s="63" t="s">
        <v>192</v>
      </c>
      <c r="B92" s="63" t="s">
        <v>169</v>
      </c>
      <c r="C92" s="63" t="s">
        <v>109</v>
      </c>
      <c r="D92" s="64">
        <v>4</v>
      </c>
      <c r="E92" s="64">
        <v>9</v>
      </c>
      <c r="F92" s="64">
        <v>0</v>
      </c>
      <c r="G92" s="64">
        <v>8</v>
      </c>
      <c r="H92" s="64">
        <f t="shared" ref="H92:H97" si="5">SUM(D92,E92,F92,G92)</f>
        <v>21</v>
      </c>
    </row>
    <row r="93" customHeight="1" spans="1:8">
      <c r="A93" s="63" t="s">
        <v>193</v>
      </c>
      <c r="B93" s="63" t="s">
        <v>108</v>
      </c>
      <c r="C93" s="63" t="s">
        <v>109</v>
      </c>
      <c r="D93" s="64">
        <v>3</v>
      </c>
      <c r="E93" s="64">
        <v>4</v>
      </c>
      <c r="F93" s="64">
        <v>0</v>
      </c>
      <c r="G93" s="64">
        <v>8</v>
      </c>
      <c r="H93" s="64">
        <f t="shared" si="5"/>
        <v>15</v>
      </c>
    </row>
    <row r="94" customHeight="1" spans="1:8">
      <c r="A94" s="63" t="s">
        <v>194</v>
      </c>
      <c r="B94" s="63" t="s">
        <v>108</v>
      </c>
      <c r="C94" s="63" t="s">
        <v>109</v>
      </c>
      <c r="D94" s="64">
        <v>5</v>
      </c>
      <c r="E94" s="64">
        <v>3</v>
      </c>
      <c r="F94" s="64">
        <v>0</v>
      </c>
      <c r="G94" s="64">
        <v>27</v>
      </c>
      <c r="H94" s="64">
        <f t="shared" si="5"/>
        <v>35</v>
      </c>
    </row>
    <row r="95" customHeight="1" spans="1:8">
      <c r="A95" s="63" t="s">
        <v>195</v>
      </c>
      <c r="B95" s="63" t="s">
        <v>108</v>
      </c>
      <c r="C95" s="63" t="s">
        <v>109</v>
      </c>
      <c r="D95" s="64">
        <v>5</v>
      </c>
      <c r="E95" s="64">
        <v>4</v>
      </c>
      <c r="F95" s="64">
        <v>0</v>
      </c>
      <c r="G95" s="64">
        <v>44</v>
      </c>
      <c r="H95" s="64">
        <f t="shared" si="5"/>
        <v>53</v>
      </c>
    </row>
    <row r="96" customHeight="1" spans="1:8">
      <c r="A96" s="63" t="s">
        <v>196</v>
      </c>
      <c r="B96" s="63" t="s">
        <v>108</v>
      </c>
      <c r="C96" s="63" t="s">
        <v>109</v>
      </c>
      <c r="D96" s="64">
        <v>3</v>
      </c>
      <c r="E96" s="64">
        <v>3</v>
      </c>
      <c r="F96" s="64">
        <v>0</v>
      </c>
      <c r="G96" s="64">
        <v>10</v>
      </c>
      <c r="H96" s="64">
        <f t="shared" si="5"/>
        <v>16</v>
      </c>
    </row>
    <row r="97" customHeight="1" spans="1:8">
      <c r="A97" s="74" t="s">
        <v>71</v>
      </c>
      <c r="B97" s="75"/>
      <c r="C97" s="66"/>
      <c r="D97" s="62">
        <f>SUM(D98:D107)</f>
        <v>15</v>
      </c>
      <c r="E97" s="62">
        <f>SUM(E98:E107)</f>
        <v>25</v>
      </c>
      <c r="F97" s="62">
        <v>0</v>
      </c>
      <c r="G97" s="62">
        <f>SUM(G98:G107)</f>
        <v>41</v>
      </c>
      <c r="H97" s="62">
        <f t="shared" si="5"/>
        <v>81</v>
      </c>
    </row>
    <row r="98" customHeight="1" spans="1:8">
      <c r="A98" s="63" t="s">
        <v>154</v>
      </c>
      <c r="B98" s="63" t="s">
        <v>108</v>
      </c>
      <c r="C98" s="63" t="s">
        <v>112</v>
      </c>
      <c r="D98" s="64">
        <v>1</v>
      </c>
      <c r="E98" s="64">
        <v>1</v>
      </c>
      <c r="F98" s="64">
        <v>0</v>
      </c>
      <c r="G98" s="64">
        <v>1</v>
      </c>
      <c r="H98" s="64">
        <f t="shared" ref="H98:H107" si="6">SUM(D98,E98,F98,G98)</f>
        <v>3</v>
      </c>
    </row>
    <row r="99" customHeight="1" spans="1:8">
      <c r="A99" s="63" t="s">
        <v>138</v>
      </c>
      <c r="B99" s="63" t="s">
        <v>166</v>
      </c>
      <c r="C99" s="63" t="s">
        <v>109</v>
      </c>
      <c r="D99" s="64">
        <v>4</v>
      </c>
      <c r="E99" s="64">
        <v>4</v>
      </c>
      <c r="F99" s="64">
        <v>0</v>
      </c>
      <c r="G99" s="64">
        <v>22</v>
      </c>
      <c r="H99" s="64">
        <f t="shared" si="6"/>
        <v>30</v>
      </c>
    </row>
    <row r="100" customHeight="1" spans="1:8">
      <c r="A100" s="63" t="s">
        <v>157</v>
      </c>
      <c r="B100" s="63" t="s">
        <v>108</v>
      </c>
      <c r="C100" s="63" t="s">
        <v>112</v>
      </c>
      <c r="D100" s="64">
        <v>0</v>
      </c>
      <c r="E100" s="64">
        <v>2</v>
      </c>
      <c r="F100" s="64">
        <v>0</v>
      </c>
      <c r="G100" s="64">
        <v>1</v>
      </c>
      <c r="H100" s="64">
        <f t="shared" si="6"/>
        <v>3</v>
      </c>
    </row>
    <row r="101" customHeight="1" spans="1:8">
      <c r="A101" s="63" t="s">
        <v>125</v>
      </c>
      <c r="B101" s="63" t="s">
        <v>166</v>
      </c>
      <c r="C101" s="63" t="s">
        <v>112</v>
      </c>
      <c r="D101" s="64">
        <v>3</v>
      </c>
      <c r="E101" s="64">
        <v>4</v>
      </c>
      <c r="F101" s="64">
        <v>0</v>
      </c>
      <c r="G101" s="64">
        <v>3</v>
      </c>
      <c r="H101" s="64">
        <f t="shared" si="6"/>
        <v>10</v>
      </c>
    </row>
    <row r="102" customHeight="1" spans="1:8">
      <c r="A102" s="63" t="s">
        <v>176</v>
      </c>
      <c r="B102" s="63" t="s">
        <v>166</v>
      </c>
      <c r="C102" s="63" t="s">
        <v>109</v>
      </c>
      <c r="D102" s="64">
        <v>1</v>
      </c>
      <c r="E102" s="64">
        <v>3</v>
      </c>
      <c r="F102" s="64">
        <v>0</v>
      </c>
      <c r="G102" s="64">
        <v>1</v>
      </c>
      <c r="H102" s="64">
        <f t="shared" si="6"/>
        <v>5</v>
      </c>
    </row>
    <row r="103" customHeight="1" spans="1:8">
      <c r="A103" s="63" t="s">
        <v>181</v>
      </c>
      <c r="B103" s="63" t="s">
        <v>166</v>
      </c>
      <c r="C103" s="63" t="s">
        <v>112</v>
      </c>
      <c r="D103" s="64">
        <v>1</v>
      </c>
      <c r="E103" s="64">
        <v>3</v>
      </c>
      <c r="F103" s="64">
        <v>0</v>
      </c>
      <c r="G103" s="64">
        <v>6</v>
      </c>
      <c r="H103" s="64">
        <f t="shared" si="6"/>
        <v>10</v>
      </c>
    </row>
    <row r="104" customHeight="1" spans="1:8">
      <c r="A104" s="63" t="s">
        <v>130</v>
      </c>
      <c r="B104" s="63" t="s">
        <v>166</v>
      </c>
      <c r="C104" s="63" t="s">
        <v>109</v>
      </c>
      <c r="D104" s="64">
        <v>0</v>
      </c>
      <c r="E104" s="64">
        <v>0</v>
      </c>
      <c r="F104" s="64">
        <v>0</v>
      </c>
      <c r="G104" s="64">
        <v>4</v>
      </c>
      <c r="H104" s="64">
        <f t="shared" si="6"/>
        <v>4</v>
      </c>
    </row>
    <row r="105" customHeight="1" spans="1:8">
      <c r="A105" s="63" t="s">
        <v>188</v>
      </c>
      <c r="B105" s="63" t="s">
        <v>166</v>
      </c>
      <c r="C105" s="63" t="s">
        <v>112</v>
      </c>
      <c r="D105" s="64">
        <v>3</v>
      </c>
      <c r="E105" s="64">
        <v>6</v>
      </c>
      <c r="F105" s="64">
        <v>0</v>
      </c>
      <c r="G105" s="64">
        <v>2</v>
      </c>
      <c r="H105" s="64">
        <f t="shared" si="6"/>
        <v>11</v>
      </c>
    </row>
    <row r="106" customHeight="1" spans="1:8">
      <c r="A106" s="63" t="s">
        <v>133</v>
      </c>
      <c r="B106" s="63" t="s">
        <v>166</v>
      </c>
      <c r="C106" s="63" t="s">
        <v>109</v>
      </c>
      <c r="D106" s="64">
        <v>2</v>
      </c>
      <c r="E106" s="64">
        <v>1</v>
      </c>
      <c r="F106" s="64">
        <v>0</v>
      </c>
      <c r="G106" s="64">
        <v>1</v>
      </c>
      <c r="H106" s="64">
        <f t="shared" si="6"/>
        <v>4</v>
      </c>
    </row>
    <row r="107" customHeight="1" spans="1:8">
      <c r="A107" s="63" t="s">
        <v>197</v>
      </c>
      <c r="B107" s="63" t="s">
        <v>108</v>
      </c>
      <c r="C107" s="63" t="s">
        <v>109</v>
      </c>
      <c r="D107" s="64">
        <v>0</v>
      </c>
      <c r="E107" s="64">
        <v>1</v>
      </c>
      <c r="F107" s="64">
        <v>0</v>
      </c>
      <c r="G107" s="64">
        <v>0</v>
      </c>
      <c r="H107" s="64">
        <f t="shared" si="6"/>
        <v>1</v>
      </c>
    </row>
    <row r="108" customHeight="1" spans="1:8">
      <c r="A108" s="74" t="s">
        <v>75</v>
      </c>
      <c r="B108" s="75"/>
      <c r="C108" s="66"/>
      <c r="D108" s="62">
        <f>SUM(D109:D113)</f>
        <v>3</v>
      </c>
      <c r="E108" s="62">
        <f>SUM(E109:E113)</f>
        <v>11</v>
      </c>
      <c r="F108" s="62">
        <v>0</v>
      </c>
      <c r="G108" s="62">
        <f>SUM(G109:G113)</f>
        <v>30</v>
      </c>
      <c r="H108" s="62">
        <f t="shared" ref="H108:H114" si="7">SUM(D108,E108,F108,G108)</f>
        <v>44</v>
      </c>
    </row>
    <row r="109" customHeight="1" spans="1:8">
      <c r="A109" s="63" t="s">
        <v>198</v>
      </c>
      <c r="B109" s="63" t="s">
        <v>108</v>
      </c>
      <c r="C109" s="63" t="s">
        <v>109</v>
      </c>
      <c r="D109" s="64">
        <v>0</v>
      </c>
      <c r="E109" s="64">
        <v>3</v>
      </c>
      <c r="F109" s="64">
        <v>0</v>
      </c>
      <c r="G109" s="64">
        <v>7</v>
      </c>
      <c r="H109" s="64">
        <f t="shared" si="7"/>
        <v>10</v>
      </c>
    </row>
    <row r="110" customHeight="1" spans="1:8">
      <c r="A110" s="63" t="s">
        <v>199</v>
      </c>
      <c r="B110" s="63" t="s">
        <v>108</v>
      </c>
      <c r="C110" s="63" t="s">
        <v>109</v>
      </c>
      <c r="D110" s="64">
        <v>3</v>
      </c>
      <c r="E110" s="64">
        <v>5</v>
      </c>
      <c r="F110" s="64">
        <v>0</v>
      </c>
      <c r="G110" s="64">
        <v>20</v>
      </c>
      <c r="H110" s="64">
        <f t="shared" si="7"/>
        <v>28</v>
      </c>
    </row>
    <row r="111" customHeight="1" spans="1:8">
      <c r="A111" s="63" t="s">
        <v>200</v>
      </c>
      <c r="B111" s="63" t="s">
        <v>166</v>
      </c>
      <c r="C111" s="63" t="s">
        <v>112</v>
      </c>
      <c r="D111" s="64">
        <v>0</v>
      </c>
      <c r="E111" s="64">
        <v>0</v>
      </c>
      <c r="F111" s="64">
        <v>0</v>
      </c>
      <c r="G111" s="64">
        <v>1</v>
      </c>
      <c r="H111" s="64">
        <f t="shared" si="7"/>
        <v>1</v>
      </c>
    </row>
    <row r="112" customHeight="1" spans="1:8">
      <c r="A112" s="63" t="s">
        <v>201</v>
      </c>
      <c r="B112" s="63" t="s">
        <v>108</v>
      </c>
      <c r="C112" s="63" t="s">
        <v>109</v>
      </c>
      <c r="D112" s="64">
        <v>0</v>
      </c>
      <c r="E112" s="64">
        <v>2</v>
      </c>
      <c r="F112" s="64">
        <v>0</v>
      </c>
      <c r="G112" s="64">
        <v>2</v>
      </c>
      <c r="H112" s="64">
        <f t="shared" si="7"/>
        <v>4</v>
      </c>
    </row>
    <row r="113" customHeight="1" spans="1:8">
      <c r="A113" s="63" t="s">
        <v>164</v>
      </c>
      <c r="B113" s="63" t="s">
        <v>166</v>
      </c>
      <c r="C113" s="63" t="s">
        <v>112</v>
      </c>
      <c r="D113" s="64">
        <v>0</v>
      </c>
      <c r="E113" s="64">
        <v>1</v>
      </c>
      <c r="F113" s="64">
        <v>0</v>
      </c>
      <c r="G113" s="64">
        <v>0</v>
      </c>
      <c r="H113" s="64">
        <f t="shared" si="7"/>
        <v>1</v>
      </c>
    </row>
    <row r="114" customHeight="1" spans="1:8">
      <c r="A114" s="74" t="s">
        <v>80</v>
      </c>
      <c r="B114" s="75"/>
      <c r="C114" s="66"/>
      <c r="D114" s="62">
        <f>SUM(D115:D122)</f>
        <v>15</v>
      </c>
      <c r="E114" s="62">
        <f>SUM(E115:E122)</f>
        <v>17</v>
      </c>
      <c r="F114" s="62">
        <v>0</v>
      </c>
      <c r="G114" s="62">
        <f>SUM(G115:G122)</f>
        <v>98</v>
      </c>
      <c r="H114" s="62">
        <f t="shared" si="7"/>
        <v>130</v>
      </c>
    </row>
    <row r="115" customHeight="1" spans="1:8">
      <c r="A115" s="63" t="s">
        <v>192</v>
      </c>
      <c r="B115" s="63" t="s">
        <v>108</v>
      </c>
      <c r="C115" s="63" t="s">
        <v>109</v>
      </c>
      <c r="D115" s="64">
        <v>4</v>
      </c>
      <c r="E115" s="64">
        <v>0</v>
      </c>
      <c r="F115" s="64">
        <v>0</v>
      </c>
      <c r="G115" s="64">
        <v>15</v>
      </c>
      <c r="H115" s="64">
        <f t="shared" ref="H115:H122" si="8">SUM(D115,E115,F115,G115)</f>
        <v>19</v>
      </c>
    </row>
    <row r="116" customHeight="1" spans="1:8">
      <c r="A116" s="63" t="s">
        <v>141</v>
      </c>
      <c r="B116" s="63" t="s">
        <v>108</v>
      </c>
      <c r="C116" s="63" t="s">
        <v>109</v>
      </c>
      <c r="D116" s="64">
        <v>1</v>
      </c>
      <c r="E116" s="64">
        <v>0</v>
      </c>
      <c r="F116" s="64">
        <v>0</v>
      </c>
      <c r="G116" s="64">
        <v>4</v>
      </c>
      <c r="H116" s="64">
        <f t="shared" si="8"/>
        <v>5</v>
      </c>
    </row>
    <row r="117" customHeight="1" spans="1:8">
      <c r="A117" s="63" t="s">
        <v>193</v>
      </c>
      <c r="B117" s="63" t="s">
        <v>108</v>
      </c>
      <c r="C117" s="63" t="s">
        <v>109</v>
      </c>
      <c r="D117" s="64">
        <v>0</v>
      </c>
      <c r="E117" s="64">
        <v>8</v>
      </c>
      <c r="F117" s="64">
        <v>0</v>
      </c>
      <c r="G117" s="64">
        <v>18</v>
      </c>
      <c r="H117" s="64">
        <f t="shared" si="8"/>
        <v>26</v>
      </c>
    </row>
    <row r="118" customHeight="1" spans="1:8">
      <c r="A118" s="63" t="s">
        <v>194</v>
      </c>
      <c r="B118" s="63" t="s">
        <v>108</v>
      </c>
      <c r="C118" s="63" t="s">
        <v>109</v>
      </c>
      <c r="D118" s="64">
        <v>2</v>
      </c>
      <c r="E118" s="64">
        <v>4</v>
      </c>
      <c r="F118" s="64">
        <v>0</v>
      </c>
      <c r="G118" s="64">
        <v>6</v>
      </c>
      <c r="H118" s="64">
        <f t="shared" si="8"/>
        <v>12</v>
      </c>
    </row>
    <row r="119" customHeight="1" spans="1:8">
      <c r="A119" s="63" t="s">
        <v>195</v>
      </c>
      <c r="B119" s="63" t="s">
        <v>108</v>
      </c>
      <c r="C119" s="63" t="s">
        <v>109</v>
      </c>
      <c r="D119" s="64">
        <v>3</v>
      </c>
      <c r="E119" s="64">
        <v>0</v>
      </c>
      <c r="F119" s="64">
        <v>0</v>
      </c>
      <c r="G119" s="64">
        <v>34</v>
      </c>
      <c r="H119" s="64">
        <f t="shared" si="8"/>
        <v>37</v>
      </c>
    </row>
    <row r="120" customHeight="1" spans="1:8">
      <c r="A120" s="63" t="s">
        <v>144</v>
      </c>
      <c r="B120" s="63" t="s">
        <v>108</v>
      </c>
      <c r="C120" s="63" t="s">
        <v>109</v>
      </c>
      <c r="D120" s="64">
        <v>2</v>
      </c>
      <c r="E120" s="64">
        <v>2</v>
      </c>
      <c r="F120" s="64">
        <v>0</v>
      </c>
      <c r="G120" s="64">
        <v>7</v>
      </c>
      <c r="H120" s="64">
        <f t="shared" si="8"/>
        <v>11</v>
      </c>
    </row>
    <row r="121" customHeight="1" spans="1:8">
      <c r="A121" s="63" t="s">
        <v>196</v>
      </c>
      <c r="B121" s="63" t="s">
        <v>108</v>
      </c>
      <c r="C121" s="63" t="s">
        <v>109</v>
      </c>
      <c r="D121" s="64">
        <v>3</v>
      </c>
      <c r="E121" s="64">
        <v>1</v>
      </c>
      <c r="F121" s="64">
        <v>0</v>
      </c>
      <c r="G121" s="64">
        <v>7</v>
      </c>
      <c r="H121" s="64">
        <f t="shared" si="8"/>
        <v>11</v>
      </c>
    </row>
    <row r="122" customHeight="1" spans="1:8">
      <c r="A122" s="63" t="s">
        <v>202</v>
      </c>
      <c r="B122" s="63" t="s">
        <v>108</v>
      </c>
      <c r="C122" s="63" t="s">
        <v>109</v>
      </c>
      <c r="D122" s="64">
        <v>0</v>
      </c>
      <c r="E122" s="64">
        <v>2</v>
      </c>
      <c r="F122" s="64">
        <v>0</v>
      </c>
      <c r="G122" s="64">
        <v>7</v>
      </c>
      <c r="H122" s="64">
        <f t="shared" si="8"/>
        <v>9</v>
      </c>
    </row>
    <row r="123" customHeight="1" spans="1:8">
      <c r="A123" s="74" t="s">
        <v>203</v>
      </c>
      <c r="B123" s="75"/>
      <c r="C123" s="66"/>
      <c r="D123" s="62">
        <v>0</v>
      </c>
      <c r="E123" s="62">
        <v>0</v>
      </c>
      <c r="F123" s="62">
        <v>0</v>
      </c>
      <c r="G123" s="62">
        <v>0</v>
      </c>
      <c r="H123" s="62">
        <v>0</v>
      </c>
    </row>
    <row r="124" customHeight="1" spans="1:8">
      <c r="A124" s="63" t="s">
        <v>204</v>
      </c>
      <c r="B124" s="63" t="s">
        <v>108</v>
      </c>
      <c r="C124" s="63" t="s">
        <v>109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</row>
    <row r="125" customHeight="1" spans="1:8">
      <c r="A125" s="63" t="s">
        <v>138</v>
      </c>
      <c r="B125" s="63" t="s">
        <v>166</v>
      </c>
      <c r="C125" s="63" t="s">
        <v>109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</row>
    <row r="126" customHeight="1" spans="1:8">
      <c r="A126" s="63" t="s">
        <v>125</v>
      </c>
      <c r="B126" s="63" t="s">
        <v>166</v>
      </c>
      <c r="C126" s="63" t="s">
        <v>109</v>
      </c>
      <c r="D126" s="64">
        <v>0</v>
      </c>
      <c r="E126" s="64">
        <v>0</v>
      </c>
      <c r="F126" s="64">
        <v>0</v>
      </c>
      <c r="G126" s="64">
        <v>0</v>
      </c>
      <c r="H126" s="64">
        <v>0</v>
      </c>
    </row>
    <row r="127" customHeight="1" spans="1:8">
      <c r="A127" s="63" t="s">
        <v>176</v>
      </c>
      <c r="B127" s="63" t="s">
        <v>166</v>
      </c>
      <c r="C127" s="63" t="s">
        <v>109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</row>
    <row r="128" customHeight="1" spans="1:8">
      <c r="A128" s="63" t="s">
        <v>177</v>
      </c>
      <c r="B128" s="63" t="s">
        <v>166</v>
      </c>
      <c r="C128" s="63" t="s">
        <v>109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</row>
    <row r="129" customHeight="1" spans="1:8">
      <c r="A129" s="63" t="s">
        <v>181</v>
      </c>
      <c r="B129" s="63" t="s">
        <v>166</v>
      </c>
      <c r="C129" s="63" t="s">
        <v>109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</row>
    <row r="130" customHeight="1" spans="1:8">
      <c r="A130" s="63" t="s">
        <v>130</v>
      </c>
      <c r="B130" s="63" t="s">
        <v>166</v>
      </c>
      <c r="C130" s="63" t="s">
        <v>109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</row>
    <row r="131" customHeight="1" spans="1:8">
      <c r="A131" s="63" t="s">
        <v>133</v>
      </c>
      <c r="B131" s="63" t="s">
        <v>166</v>
      </c>
      <c r="C131" s="63" t="s">
        <v>109</v>
      </c>
      <c r="D131" s="64">
        <v>0</v>
      </c>
      <c r="E131" s="64">
        <v>0</v>
      </c>
      <c r="F131" s="64">
        <v>0</v>
      </c>
      <c r="G131" s="64">
        <v>0</v>
      </c>
      <c r="H131" s="64">
        <v>0</v>
      </c>
    </row>
    <row r="132" customHeight="1" spans="1:8">
      <c r="A132" s="76" t="s">
        <v>85</v>
      </c>
      <c r="B132" s="76"/>
      <c r="C132" s="76"/>
      <c r="D132" s="77">
        <f>SUM(D133:D136)</f>
        <v>6</v>
      </c>
      <c r="E132" s="77">
        <f>SUM(E133:E136)</f>
        <v>17</v>
      </c>
      <c r="F132" s="77">
        <v>0</v>
      </c>
      <c r="G132" s="77">
        <f>SUM(G133:G136)</f>
        <v>22</v>
      </c>
      <c r="H132" s="77">
        <f t="shared" ref="H132:H137" si="9">SUM(D132,E132,F132,G132)</f>
        <v>45</v>
      </c>
    </row>
    <row r="133" customHeight="1" spans="1:8">
      <c r="A133" s="63" t="s">
        <v>86</v>
      </c>
      <c r="B133" s="63" t="s">
        <v>108</v>
      </c>
      <c r="C133" s="63" t="s">
        <v>109</v>
      </c>
      <c r="D133" s="64">
        <v>2</v>
      </c>
      <c r="E133" s="64">
        <v>4</v>
      </c>
      <c r="F133" s="64">
        <v>0</v>
      </c>
      <c r="G133" s="64">
        <v>3</v>
      </c>
      <c r="H133" s="64">
        <f t="shared" si="9"/>
        <v>9</v>
      </c>
    </row>
    <row r="134" customHeight="1" spans="1:8">
      <c r="A134" s="63" t="s">
        <v>87</v>
      </c>
      <c r="B134" s="63" t="s">
        <v>108</v>
      </c>
      <c r="C134" s="63" t="s">
        <v>109</v>
      </c>
      <c r="D134" s="64">
        <v>3</v>
      </c>
      <c r="E134" s="64">
        <v>7</v>
      </c>
      <c r="F134" s="64">
        <v>0</v>
      </c>
      <c r="G134" s="64">
        <v>8</v>
      </c>
      <c r="H134" s="64">
        <f t="shared" si="9"/>
        <v>18</v>
      </c>
    </row>
    <row r="135" customHeight="1" spans="1:8">
      <c r="A135" s="63" t="s">
        <v>88</v>
      </c>
      <c r="B135" s="63" t="s">
        <v>108</v>
      </c>
      <c r="C135" s="63" t="s">
        <v>109</v>
      </c>
      <c r="D135" s="64">
        <v>1</v>
      </c>
      <c r="E135" s="64">
        <v>3</v>
      </c>
      <c r="F135" s="64">
        <v>0</v>
      </c>
      <c r="G135" s="64">
        <v>10</v>
      </c>
      <c r="H135" s="64">
        <f t="shared" si="9"/>
        <v>14</v>
      </c>
    </row>
    <row r="136" customHeight="1" spans="1:8">
      <c r="A136" s="63" t="s">
        <v>89</v>
      </c>
      <c r="B136" s="63" t="s">
        <v>108</v>
      </c>
      <c r="C136" s="63" t="s">
        <v>109</v>
      </c>
      <c r="D136" s="64">
        <v>0</v>
      </c>
      <c r="E136" s="64">
        <v>3</v>
      </c>
      <c r="F136" s="64">
        <v>0</v>
      </c>
      <c r="G136" s="64">
        <v>1</v>
      </c>
      <c r="H136" s="64">
        <f t="shared" si="9"/>
        <v>4</v>
      </c>
    </row>
    <row r="137" spans="1:8">
      <c r="A137" s="74" t="s">
        <v>99</v>
      </c>
      <c r="B137" s="66"/>
      <c r="C137" s="66"/>
      <c r="D137" s="78">
        <f>SUM(D6,D32,D40,D53,D64,D91,D97,D108,D114,D123,D132)</f>
        <v>257</v>
      </c>
      <c r="E137" s="78">
        <f>SUM(E6,E32,E40,E53,E64,E91,E97,E108,E114,E123,E132)</f>
        <v>244</v>
      </c>
      <c r="F137" s="78">
        <v>0</v>
      </c>
      <c r="G137" s="78">
        <f>SUM(G6,G32,G40,G53,G64,G91,G97,G108,G114,G123,G132)</f>
        <v>658</v>
      </c>
      <c r="H137" s="81">
        <f t="shared" si="9"/>
        <v>1159</v>
      </c>
    </row>
    <row r="138" ht="9.95" customHeight="1" spans="1:8">
      <c r="A138" s="79" t="s">
        <v>100</v>
      </c>
      <c r="B138" s="67"/>
      <c r="C138" s="67"/>
      <c r="D138" s="80"/>
      <c r="E138" s="80"/>
      <c r="F138" s="80"/>
      <c r="G138" s="80"/>
      <c r="H138" s="82" t="s">
        <v>101</v>
      </c>
    </row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customHeight="1"/>
    <row r="160" customHeight="1"/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</sheetData>
  <sheetProtection password="EE81" sheet="1" autoFilter="0" objects="1"/>
  <sortState ref="A35:BW50">
    <sortCondition ref="A35:A50"/>
  </sortState>
  <mergeCells count="11">
    <mergeCell ref="A1:H1"/>
    <mergeCell ref="D2:H2"/>
    <mergeCell ref="D3:H3"/>
    <mergeCell ref="D50:H50"/>
    <mergeCell ref="D51:H51"/>
    <mergeCell ref="A2:A4"/>
    <mergeCell ref="A50:A52"/>
    <mergeCell ref="B2:B4"/>
    <mergeCell ref="B50:B52"/>
    <mergeCell ref="C2:C4"/>
    <mergeCell ref="C50:C52"/>
  </mergeCells>
  <printOptions horizontalCentered="1"/>
  <pageMargins left="0.196850393700787" right="0.196850393700787" top="0.78740157480315" bottom="0.196850393700787" header="0.511811023622047" footer="0.511811023622047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1"/>
  <sheetViews>
    <sheetView showGridLines="0" workbookViewId="0">
      <pane ySplit="4" topLeftCell="A5" activePane="bottomLeft" state="frozen"/>
      <selection/>
      <selection pane="bottomLeft" activeCell="G135" sqref="G135"/>
    </sheetView>
  </sheetViews>
  <sheetFormatPr defaultColWidth="9.14285714285714" defaultRowHeight="12" outlineLevelCol="2"/>
  <cols>
    <col min="1" max="1" width="71.5714285714286" style="23" customWidth="1"/>
    <col min="2" max="2" width="7.71428571428571" style="6" customWidth="1"/>
    <col min="3" max="3" width="10.2857142857143" style="6" customWidth="1"/>
  </cols>
  <sheetData>
    <row r="1" ht="21.75" customHeight="1" spans="1:3">
      <c r="A1" s="24" t="s">
        <v>205</v>
      </c>
      <c r="B1" s="24"/>
      <c r="C1" s="24"/>
    </row>
    <row r="2" ht="12.75" customHeight="1" spans="1:3">
      <c r="A2" s="25" t="s">
        <v>1</v>
      </c>
      <c r="B2" s="26">
        <v>2021</v>
      </c>
      <c r="C2" s="26"/>
    </row>
    <row r="3" ht="12.75" customHeight="1" spans="1:3">
      <c r="A3" s="25"/>
      <c r="B3" s="27" t="s">
        <v>206</v>
      </c>
      <c r="C3" s="27" t="s">
        <v>207</v>
      </c>
    </row>
    <row r="4" ht="12.75" customHeight="1" spans="1:3">
      <c r="A4" s="28" t="s">
        <v>7</v>
      </c>
      <c r="B4" s="26">
        <f>SUM(B5,B21,B29,B46,B36,B63)</f>
        <v>519</v>
      </c>
      <c r="C4" s="26">
        <f>SUM(C5,C21,C29,C36,C46,C63)</f>
        <v>444</v>
      </c>
    </row>
    <row r="5" ht="12.75" customHeight="1" spans="1:3">
      <c r="A5" s="29" t="s">
        <v>8</v>
      </c>
      <c r="B5" s="26">
        <f t="shared" ref="B5:C5" si="0">SUM(B6:B20)</f>
        <v>147</v>
      </c>
      <c r="C5" s="26">
        <f t="shared" si="0"/>
        <v>132</v>
      </c>
    </row>
    <row r="6" ht="12.75" customHeight="1" spans="1:3">
      <c r="A6" s="30" t="s">
        <v>9</v>
      </c>
      <c r="B6" s="31">
        <v>5</v>
      </c>
      <c r="C6" s="31">
        <v>5</v>
      </c>
    </row>
    <row r="7" ht="12.75" customHeight="1" spans="1:3">
      <c r="A7" s="30" t="s">
        <v>10</v>
      </c>
      <c r="B7" s="31">
        <v>12</v>
      </c>
      <c r="C7" s="31">
        <v>10</v>
      </c>
    </row>
    <row r="8" ht="12.75" customHeight="1" spans="1:3">
      <c r="A8" s="30" t="s">
        <v>11</v>
      </c>
      <c r="B8" s="31">
        <v>8</v>
      </c>
      <c r="C8" s="31">
        <v>8</v>
      </c>
    </row>
    <row r="9" ht="12.75" customHeight="1" spans="1:3">
      <c r="A9" s="30" t="s">
        <v>12</v>
      </c>
      <c r="B9" s="31">
        <v>11</v>
      </c>
      <c r="C9" s="31">
        <v>8</v>
      </c>
    </row>
    <row r="10" ht="12.75" customHeight="1" spans="1:3">
      <c r="A10" s="30" t="s">
        <v>13</v>
      </c>
      <c r="B10" s="31">
        <v>9</v>
      </c>
      <c r="C10" s="31">
        <v>7</v>
      </c>
    </row>
    <row r="11" ht="12.75" customHeight="1" spans="1:3">
      <c r="A11" s="30" t="s">
        <v>208</v>
      </c>
      <c r="B11" s="31">
        <v>3</v>
      </c>
      <c r="C11" s="31">
        <v>3</v>
      </c>
    </row>
    <row r="12" ht="12.75" customHeight="1" spans="1:3">
      <c r="A12" s="30" t="s">
        <v>14</v>
      </c>
      <c r="B12" s="31">
        <v>16</v>
      </c>
      <c r="C12" s="31">
        <v>15</v>
      </c>
    </row>
    <row r="13" ht="12.75" customHeight="1" spans="1:3">
      <c r="A13" s="30" t="s">
        <v>15</v>
      </c>
      <c r="B13" s="31">
        <v>7</v>
      </c>
      <c r="C13" s="31">
        <v>6</v>
      </c>
    </row>
    <row r="14" ht="12.75" customHeight="1" spans="1:3">
      <c r="A14" s="30" t="s">
        <v>16</v>
      </c>
      <c r="B14" s="31">
        <v>20</v>
      </c>
      <c r="C14" s="31">
        <v>18</v>
      </c>
    </row>
    <row r="15" ht="12.75" customHeight="1" spans="1:3">
      <c r="A15" s="30" t="s">
        <v>17</v>
      </c>
      <c r="B15" s="31">
        <v>27</v>
      </c>
      <c r="C15" s="31">
        <v>24</v>
      </c>
    </row>
    <row r="16" ht="12.75" customHeight="1" spans="1:3">
      <c r="A16" s="30" t="s">
        <v>18</v>
      </c>
      <c r="B16" s="31">
        <v>11</v>
      </c>
      <c r="C16" s="31">
        <v>11</v>
      </c>
    </row>
    <row r="17" ht="12.75" customHeight="1" spans="1:3">
      <c r="A17" s="30" t="s">
        <v>209</v>
      </c>
      <c r="B17" s="31">
        <v>4</v>
      </c>
      <c r="C17" s="31">
        <v>4</v>
      </c>
    </row>
    <row r="18" ht="12.75" customHeight="1" spans="1:3">
      <c r="A18" s="30" t="s">
        <v>210</v>
      </c>
      <c r="B18" s="31">
        <v>6</v>
      </c>
      <c r="C18" s="31">
        <v>5</v>
      </c>
    </row>
    <row r="19" ht="12.75" customHeight="1" spans="1:3">
      <c r="A19" s="30" t="s">
        <v>211</v>
      </c>
      <c r="B19" s="31">
        <v>2</v>
      </c>
      <c r="C19" s="31">
        <v>2</v>
      </c>
    </row>
    <row r="20" ht="12.75" customHeight="1" spans="1:3">
      <c r="A20" s="30" t="s">
        <v>22</v>
      </c>
      <c r="B20" s="31">
        <v>6</v>
      </c>
      <c r="C20" s="31">
        <v>6</v>
      </c>
    </row>
    <row r="21" ht="12.75" customHeight="1" spans="1:3">
      <c r="A21" s="32" t="s">
        <v>23</v>
      </c>
      <c r="B21" s="26">
        <f t="shared" ref="B21:C21" si="1">SUM(B22:B28)</f>
        <v>104</v>
      </c>
      <c r="C21" s="26">
        <f t="shared" si="1"/>
        <v>86</v>
      </c>
    </row>
    <row r="22" ht="12.75" customHeight="1" spans="1:3">
      <c r="A22" s="30" t="s">
        <v>24</v>
      </c>
      <c r="B22" s="33">
        <v>18</v>
      </c>
      <c r="C22" s="33">
        <v>15</v>
      </c>
    </row>
    <row r="23" ht="12.75" customHeight="1" spans="1:3">
      <c r="A23" s="30" t="s">
        <v>25</v>
      </c>
      <c r="B23" s="33">
        <v>8</v>
      </c>
      <c r="C23" s="33">
        <v>7</v>
      </c>
    </row>
    <row r="24" ht="12.75" customHeight="1" spans="1:3">
      <c r="A24" s="30" t="s">
        <v>26</v>
      </c>
      <c r="B24" s="34">
        <v>19</v>
      </c>
      <c r="C24" s="33">
        <v>16</v>
      </c>
    </row>
    <row r="25" ht="12.75" customHeight="1" spans="1:3">
      <c r="A25" s="30" t="s">
        <v>27</v>
      </c>
      <c r="B25" s="33">
        <v>16</v>
      </c>
      <c r="C25" s="33">
        <v>14</v>
      </c>
    </row>
    <row r="26" ht="12.75" customHeight="1" spans="1:3">
      <c r="A26" s="30" t="s">
        <v>28</v>
      </c>
      <c r="B26" s="33">
        <v>14</v>
      </c>
      <c r="C26" s="33">
        <v>11</v>
      </c>
    </row>
    <row r="27" ht="12.75" customHeight="1" spans="1:3">
      <c r="A27" s="30" t="s">
        <v>29</v>
      </c>
      <c r="B27" s="33">
        <v>20</v>
      </c>
      <c r="C27" s="33">
        <v>15</v>
      </c>
    </row>
    <row r="28" ht="12.75" customHeight="1" spans="1:3">
      <c r="A28" s="30" t="s">
        <v>30</v>
      </c>
      <c r="B28" s="33">
        <v>9</v>
      </c>
      <c r="C28" s="33">
        <v>8</v>
      </c>
    </row>
    <row r="29" ht="12.75" customHeight="1" spans="1:3">
      <c r="A29" s="32" t="s">
        <v>31</v>
      </c>
      <c r="B29" s="26">
        <f>SUM(B30:B35)</f>
        <v>43</v>
      </c>
      <c r="C29" s="26">
        <f>SUM(C30:C35)</f>
        <v>38</v>
      </c>
    </row>
    <row r="30" ht="12.75" customHeight="1" spans="1:3">
      <c r="A30" s="30" t="s">
        <v>32</v>
      </c>
      <c r="B30" s="33">
        <v>6</v>
      </c>
      <c r="C30" s="33">
        <v>5</v>
      </c>
    </row>
    <row r="31" ht="12.75" customHeight="1" spans="1:3">
      <c r="A31" s="30" t="s">
        <v>33</v>
      </c>
      <c r="B31" s="35">
        <v>13</v>
      </c>
      <c r="C31" s="35">
        <v>12</v>
      </c>
    </row>
    <row r="32" ht="12.75" customHeight="1" spans="1:3">
      <c r="A32" s="30" t="s">
        <v>34</v>
      </c>
      <c r="B32" s="33">
        <v>5</v>
      </c>
      <c r="C32" s="33">
        <v>4</v>
      </c>
    </row>
    <row r="33" ht="12.75" customHeight="1" spans="1:3">
      <c r="A33" s="30" t="s">
        <v>35</v>
      </c>
      <c r="B33" s="33">
        <v>5</v>
      </c>
      <c r="C33" s="33">
        <v>3</v>
      </c>
    </row>
    <row r="34" ht="12.75" customHeight="1" spans="1:3">
      <c r="A34" s="30" t="s">
        <v>36</v>
      </c>
      <c r="B34" s="33">
        <v>8</v>
      </c>
      <c r="C34" s="33">
        <v>8</v>
      </c>
    </row>
    <row r="35" ht="12.75" customHeight="1" spans="1:3">
      <c r="A35" s="30" t="s">
        <v>212</v>
      </c>
      <c r="B35" s="35">
        <v>6</v>
      </c>
      <c r="C35" s="33">
        <v>6</v>
      </c>
    </row>
    <row r="36" ht="12.75" customHeight="1" spans="1:3">
      <c r="A36" s="32" t="s">
        <v>38</v>
      </c>
      <c r="B36" s="26">
        <f>SUM(B37:B45)</f>
        <v>45</v>
      </c>
      <c r="C36" s="26">
        <f>SUM(C37:C45)</f>
        <v>39</v>
      </c>
    </row>
    <row r="37" ht="12.75" customHeight="1" spans="1:3">
      <c r="A37" s="30" t="s">
        <v>39</v>
      </c>
      <c r="B37" s="33">
        <v>5</v>
      </c>
      <c r="C37" s="33">
        <v>5</v>
      </c>
    </row>
    <row r="38" ht="12.75" customHeight="1" spans="1:3">
      <c r="A38" s="30" t="s">
        <v>40</v>
      </c>
      <c r="B38" s="33">
        <v>0</v>
      </c>
      <c r="C38" s="33">
        <v>0</v>
      </c>
    </row>
    <row r="39" ht="12.75" customHeight="1" spans="1:3">
      <c r="A39" s="30" t="s">
        <v>41</v>
      </c>
      <c r="B39" s="33">
        <v>10</v>
      </c>
      <c r="C39" s="33">
        <v>7</v>
      </c>
    </row>
    <row r="40" ht="12.75" customHeight="1" spans="1:3">
      <c r="A40" s="30" t="s">
        <v>42</v>
      </c>
      <c r="B40" s="33">
        <v>6</v>
      </c>
      <c r="C40" s="33">
        <v>5</v>
      </c>
    </row>
    <row r="41" ht="12.75" customHeight="1" spans="1:3">
      <c r="A41" s="30" t="s">
        <v>43</v>
      </c>
      <c r="B41" s="33">
        <v>3</v>
      </c>
      <c r="C41" s="33">
        <v>3</v>
      </c>
    </row>
    <row r="42" ht="12.75" customHeight="1" spans="1:3">
      <c r="A42" s="30" t="s">
        <v>44</v>
      </c>
      <c r="B42" s="33">
        <v>10</v>
      </c>
      <c r="C42" s="33">
        <v>9</v>
      </c>
    </row>
    <row r="43" ht="12.75" customHeight="1" spans="1:3">
      <c r="A43" s="30" t="s">
        <v>213</v>
      </c>
      <c r="B43" s="33">
        <v>2</v>
      </c>
      <c r="C43" s="33">
        <v>2</v>
      </c>
    </row>
    <row r="44" ht="12.75" customHeight="1" spans="1:3">
      <c r="A44" s="30" t="s">
        <v>214</v>
      </c>
      <c r="B44" s="33">
        <v>5</v>
      </c>
      <c r="C44" s="33">
        <v>4</v>
      </c>
    </row>
    <row r="45" ht="12.75" customHeight="1" spans="1:3">
      <c r="A45" s="30" t="s">
        <v>215</v>
      </c>
      <c r="B45" s="33">
        <v>4</v>
      </c>
      <c r="C45" s="33">
        <v>4</v>
      </c>
    </row>
    <row r="46" ht="12.75" customHeight="1" spans="1:3">
      <c r="A46" s="32" t="s">
        <v>49</v>
      </c>
      <c r="B46" s="26">
        <f>SUM(B47:B62)</f>
        <v>131</v>
      </c>
      <c r="C46" s="26">
        <f>SUM(C47:C62)</f>
        <v>112</v>
      </c>
    </row>
    <row r="47" customHeight="1" spans="1:3">
      <c r="A47" s="30" t="s">
        <v>50</v>
      </c>
      <c r="B47" s="33">
        <v>0</v>
      </c>
      <c r="C47" s="33">
        <v>0</v>
      </c>
    </row>
    <row r="48" ht="15" customHeight="1" spans="1:3">
      <c r="A48" s="30" t="s">
        <v>51</v>
      </c>
      <c r="B48" s="33">
        <v>5</v>
      </c>
      <c r="C48" s="33">
        <v>4</v>
      </c>
    </row>
    <row r="49" ht="12.75" customHeight="1" spans="1:3">
      <c r="A49" s="30" t="s">
        <v>52</v>
      </c>
      <c r="B49" s="33">
        <v>10</v>
      </c>
      <c r="C49" s="33">
        <v>8</v>
      </c>
    </row>
    <row r="50" ht="12.75" customHeight="1" spans="1:3">
      <c r="A50" s="30" t="s">
        <v>53</v>
      </c>
      <c r="B50" s="33">
        <v>9</v>
      </c>
      <c r="C50" s="33">
        <v>9</v>
      </c>
    </row>
    <row r="51" ht="12.75" customHeight="1" spans="1:3">
      <c r="A51" s="30" t="s">
        <v>54</v>
      </c>
      <c r="B51" s="33">
        <v>11</v>
      </c>
      <c r="C51" s="33">
        <v>10</v>
      </c>
    </row>
    <row r="52" ht="12.75" customHeight="1" spans="1:3">
      <c r="A52" s="30" t="s">
        <v>55</v>
      </c>
      <c r="B52" s="33">
        <v>11</v>
      </c>
      <c r="C52" s="33">
        <v>9</v>
      </c>
    </row>
    <row r="53" ht="12.75" customHeight="1" spans="1:3">
      <c r="A53" s="30" t="s">
        <v>56</v>
      </c>
      <c r="B53" s="33">
        <v>9</v>
      </c>
      <c r="C53" s="33">
        <v>8</v>
      </c>
    </row>
    <row r="54" ht="12.75" customHeight="1" spans="1:3">
      <c r="A54" s="30" t="s">
        <v>57</v>
      </c>
      <c r="B54" s="33">
        <v>9</v>
      </c>
      <c r="C54" s="33">
        <v>7</v>
      </c>
    </row>
    <row r="55" ht="12.75" hidden="1" customHeight="1" spans="1:3">
      <c r="A55" s="30" t="s">
        <v>58</v>
      </c>
      <c r="B55" s="33"/>
      <c r="C55" s="33"/>
    </row>
    <row r="56" ht="12.75" customHeight="1" spans="1:3">
      <c r="A56" s="30" t="s">
        <v>59</v>
      </c>
      <c r="B56" s="33">
        <v>12</v>
      </c>
      <c r="C56" s="33">
        <v>11</v>
      </c>
    </row>
    <row r="57" ht="12.75" customHeight="1" spans="1:3">
      <c r="A57" s="30" t="s">
        <v>61</v>
      </c>
      <c r="B57" s="33">
        <v>21</v>
      </c>
      <c r="C57" s="33">
        <v>17</v>
      </c>
    </row>
    <row r="58" ht="12.75" customHeight="1" spans="1:3">
      <c r="A58" s="30" t="s">
        <v>60</v>
      </c>
      <c r="B58" s="33">
        <v>5</v>
      </c>
      <c r="C58" s="33">
        <v>4</v>
      </c>
    </row>
    <row r="59" ht="12.75" customHeight="1" spans="1:3">
      <c r="A59" s="30" t="s">
        <v>216</v>
      </c>
      <c r="B59" s="33">
        <v>22</v>
      </c>
      <c r="C59" s="33">
        <v>18</v>
      </c>
    </row>
    <row r="60" ht="12.75" customHeight="1" spans="1:3">
      <c r="A60" s="30" t="s">
        <v>63</v>
      </c>
      <c r="B60" s="33">
        <v>2</v>
      </c>
      <c r="C60" s="33">
        <v>2</v>
      </c>
    </row>
    <row r="61" ht="12.75" customHeight="1" spans="1:3">
      <c r="A61" s="30" t="s">
        <v>217</v>
      </c>
      <c r="B61" s="33">
        <v>1</v>
      </c>
      <c r="C61" s="33">
        <v>1</v>
      </c>
    </row>
    <row r="62" ht="12.75" customHeight="1" spans="1:3">
      <c r="A62" s="30" t="s">
        <v>218</v>
      </c>
      <c r="B62" s="33">
        <v>4</v>
      </c>
      <c r="C62" s="33">
        <v>4</v>
      </c>
    </row>
    <row r="63" ht="12.75" customHeight="1" spans="1:3">
      <c r="A63" s="36" t="s">
        <v>65</v>
      </c>
      <c r="B63" s="26">
        <f>SUM(B64:B68)</f>
        <v>49</v>
      </c>
      <c r="C63" s="26">
        <f>SUM(C64:C68)</f>
        <v>37</v>
      </c>
    </row>
    <row r="64" ht="12.75" customHeight="1" spans="1:3">
      <c r="A64" s="30" t="s">
        <v>66</v>
      </c>
      <c r="B64" s="33">
        <v>6</v>
      </c>
      <c r="C64" s="33">
        <v>5</v>
      </c>
    </row>
    <row r="65" ht="12.75" customHeight="1" spans="1:3">
      <c r="A65" s="30" t="s">
        <v>67</v>
      </c>
      <c r="B65" s="33">
        <v>8</v>
      </c>
      <c r="C65" s="33">
        <v>7</v>
      </c>
    </row>
    <row r="66" ht="12.75" customHeight="1" spans="1:3">
      <c r="A66" s="30" t="s">
        <v>68</v>
      </c>
      <c r="B66" s="31">
        <v>16</v>
      </c>
      <c r="C66" s="31">
        <v>11</v>
      </c>
    </row>
    <row r="67" ht="12.75" customHeight="1" spans="1:3">
      <c r="A67" s="30" t="s">
        <v>69</v>
      </c>
      <c r="B67" s="31">
        <v>14</v>
      </c>
      <c r="C67" s="31">
        <v>9</v>
      </c>
    </row>
    <row r="68" ht="12.75" customHeight="1" spans="1:3">
      <c r="A68" s="30" t="s">
        <v>70</v>
      </c>
      <c r="B68" s="31">
        <v>5</v>
      </c>
      <c r="C68" s="31">
        <v>5</v>
      </c>
    </row>
    <row r="69" ht="12.75" customHeight="1" spans="1:3">
      <c r="A69" s="36" t="s">
        <v>71</v>
      </c>
      <c r="B69" s="26">
        <f t="shared" ref="B69:C69" si="2">SUM(B70:B79)</f>
        <v>59</v>
      </c>
      <c r="C69" s="26">
        <f t="shared" si="2"/>
        <v>49</v>
      </c>
    </row>
    <row r="70" ht="12.75" customHeight="1" spans="1:3">
      <c r="A70" s="30" t="s">
        <v>39</v>
      </c>
      <c r="B70" s="33">
        <v>3</v>
      </c>
      <c r="C70" s="33">
        <v>2</v>
      </c>
    </row>
    <row r="71" ht="12.75" customHeight="1" spans="1:3">
      <c r="A71" s="30" t="s">
        <v>72</v>
      </c>
      <c r="B71" s="33">
        <v>13</v>
      </c>
      <c r="C71" s="33">
        <v>7</v>
      </c>
    </row>
    <row r="72" ht="12.75" customHeight="1" spans="1:3">
      <c r="A72" s="30" t="s">
        <v>40</v>
      </c>
      <c r="B72" s="33">
        <v>1</v>
      </c>
      <c r="C72" s="33">
        <v>1</v>
      </c>
    </row>
    <row r="73" ht="12.75" customHeight="1" spans="1:3">
      <c r="A73" s="30" t="s">
        <v>54</v>
      </c>
      <c r="B73" s="33">
        <v>12</v>
      </c>
      <c r="C73" s="33">
        <v>11</v>
      </c>
    </row>
    <row r="74" ht="12.75" customHeight="1" spans="1:3">
      <c r="A74" s="30" t="s">
        <v>73</v>
      </c>
      <c r="B74" s="33">
        <v>7</v>
      </c>
      <c r="C74" s="33">
        <v>7</v>
      </c>
    </row>
    <row r="75" ht="12.75" customHeight="1" spans="1:3">
      <c r="A75" s="30" t="s">
        <v>56</v>
      </c>
      <c r="B75" s="33">
        <v>4</v>
      </c>
      <c r="C75" s="33">
        <v>3</v>
      </c>
    </row>
    <row r="76" ht="12.75" customHeight="1" spans="1:3">
      <c r="A76" s="30" t="s">
        <v>58</v>
      </c>
      <c r="B76" s="33">
        <v>10</v>
      </c>
      <c r="C76" s="33">
        <v>9</v>
      </c>
    </row>
    <row r="77" ht="12.75" customHeight="1" spans="1:3">
      <c r="A77" s="30" t="s">
        <v>16</v>
      </c>
      <c r="B77" s="33">
        <v>2</v>
      </c>
      <c r="C77" s="33">
        <v>2</v>
      </c>
    </row>
    <row r="78" ht="12.75" customHeight="1" spans="1:3">
      <c r="A78" s="30" t="s">
        <v>17</v>
      </c>
      <c r="B78" s="33">
        <v>6</v>
      </c>
      <c r="C78" s="33">
        <v>6</v>
      </c>
    </row>
    <row r="79" ht="12.75" customHeight="1" spans="1:3">
      <c r="A79" s="30" t="s">
        <v>74</v>
      </c>
      <c r="B79" s="33">
        <v>1</v>
      </c>
      <c r="C79" s="33">
        <v>1</v>
      </c>
    </row>
    <row r="80" ht="12.75" customHeight="1" spans="1:3">
      <c r="A80" s="36" t="s">
        <v>75</v>
      </c>
      <c r="B80" s="26">
        <f>SUM(B81:B84)</f>
        <v>21</v>
      </c>
      <c r="C80" s="26">
        <f>SUM(C81:C84)</f>
        <v>15</v>
      </c>
    </row>
    <row r="81" ht="12.75" customHeight="1" spans="1:3">
      <c r="A81" s="30" t="s">
        <v>76</v>
      </c>
      <c r="B81" s="33">
        <v>8</v>
      </c>
      <c r="C81" s="33">
        <v>6</v>
      </c>
    </row>
    <row r="82" ht="12.75" customHeight="1" spans="1:3">
      <c r="A82" s="30" t="s">
        <v>77</v>
      </c>
      <c r="B82" s="33">
        <v>11</v>
      </c>
      <c r="C82" s="33">
        <v>7</v>
      </c>
    </row>
    <row r="83" ht="12.75" customHeight="1" spans="1:3">
      <c r="A83" s="30" t="s">
        <v>78</v>
      </c>
      <c r="B83" s="33">
        <v>0</v>
      </c>
      <c r="C83" s="33">
        <v>0</v>
      </c>
    </row>
    <row r="84" ht="12.75" customHeight="1" spans="1:3">
      <c r="A84" s="30" t="s">
        <v>79</v>
      </c>
      <c r="B84" s="33">
        <v>2</v>
      </c>
      <c r="C84" s="33">
        <v>2</v>
      </c>
    </row>
    <row r="85" ht="12.75" customHeight="1" spans="1:3">
      <c r="A85" s="36" t="s">
        <v>80</v>
      </c>
      <c r="B85" s="26">
        <f t="shared" ref="B85:C85" si="3">SUM(B86:B94)</f>
        <v>70</v>
      </c>
      <c r="C85" s="26">
        <f t="shared" si="3"/>
        <v>52</v>
      </c>
    </row>
    <row r="86" ht="12.75" customHeight="1" spans="1:3">
      <c r="A86" s="30" t="s">
        <v>81</v>
      </c>
      <c r="B86" s="33">
        <v>12</v>
      </c>
      <c r="C86" s="33">
        <v>10</v>
      </c>
    </row>
    <row r="87" ht="12.75" customHeight="1" spans="1:3">
      <c r="A87" s="30" t="s">
        <v>219</v>
      </c>
      <c r="B87" s="33">
        <v>14</v>
      </c>
      <c r="C87" s="33">
        <v>9</v>
      </c>
    </row>
    <row r="88" ht="12.75" customHeight="1" spans="1:3">
      <c r="A88" s="30" t="s">
        <v>220</v>
      </c>
      <c r="B88" s="33">
        <v>5</v>
      </c>
      <c r="C88" s="33">
        <v>4</v>
      </c>
    </row>
    <row r="89" ht="12.75" customHeight="1" spans="1:3">
      <c r="A89" s="30" t="s">
        <v>221</v>
      </c>
      <c r="B89" s="33">
        <v>13</v>
      </c>
      <c r="C89" s="33">
        <v>10</v>
      </c>
    </row>
    <row r="90" ht="12.75" customHeight="1" spans="1:3">
      <c r="A90" s="30" t="s">
        <v>82</v>
      </c>
      <c r="B90" s="33">
        <v>5</v>
      </c>
      <c r="C90" s="33">
        <v>5</v>
      </c>
    </row>
    <row r="91" ht="12.75" customHeight="1" spans="1:3">
      <c r="A91" s="30" t="s">
        <v>83</v>
      </c>
      <c r="B91" s="33">
        <v>6</v>
      </c>
      <c r="C91" s="33">
        <v>4</v>
      </c>
    </row>
    <row r="92" ht="12.75" customHeight="1" spans="1:3">
      <c r="A92" s="30" t="s">
        <v>222</v>
      </c>
      <c r="B92" s="33">
        <v>6</v>
      </c>
      <c r="C92" s="33">
        <v>4</v>
      </c>
    </row>
    <row r="93" ht="12.75" customHeight="1" spans="1:3">
      <c r="A93" s="30" t="s">
        <v>223</v>
      </c>
      <c r="B93" s="33">
        <v>3</v>
      </c>
      <c r="C93" s="33">
        <v>2</v>
      </c>
    </row>
    <row r="94" ht="12.75" customHeight="1" spans="1:3">
      <c r="A94" s="30" t="s">
        <v>224</v>
      </c>
      <c r="B94" s="33">
        <v>6</v>
      </c>
      <c r="C94" s="33">
        <v>4</v>
      </c>
    </row>
    <row r="95" ht="12.75" customHeight="1" spans="1:3">
      <c r="A95" s="36" t="s">
        <v>225</v>
      </c>
      <c r="B95" s="37">
        <f>SUM(B96:B100)</f>
        <v>36</v>
      </c>
      <c r="C95" s="37">
        <f>SUM(C96:C100)</f>
        <v>29</v>
      </c>
    </row>
    <row r="96" ht="12.75" customHeight="1" spans="1:3">
      <c r="A96" s="30" t="s">
        <v>226</v>
      </c>
      <c r="B96" s="33">
        <v>7</v>
      </c>
      <c r="C96" s="33">
        <v>6</v>
      </c>
    </row>
    <row r="97" ht="12.75" customHeight="1" spans="1:3">
      <c r="A97" s="30" t="s">
        <v>227</v>
      </c>
      <c r="B97" s="33">
        <v>9</v>
      </c>
      <c r="C97" s="33">
        <v>7</v>
      </c>
    </row>
    <row r="98" customHeight="1" spans="1:3">
      <c r="A98" s="38" t="s">
        <v>228</v>
      </c>
      <c r="B98" s="33">
        <v>8</v>
      </c>
      <c r="C98" s="33">
        <v>7</v>
      </c>
    </row>
    <row r="99" ht="12.75" customHeight="1" spans="1:3">
      <c r="A99" s="30" t="s">
        <v>229</v>
      </c>
      <c r="B99" s="33">
        <v>9</v>
      </c>
      <c r="C99" s="33">
        <v>6</v>
      </c>
    </row>
    <row r="100" ht="12.75" customHeight="1" spans="1:3">
      <c r="A100" s="30" t="s">
        <v>230</v>
      </c>
      <c r="B100" s="33">
        <v>3</v>
      </c>
      <c r="C100" s="33">
        <v>3</v>
      </c>
    </row>
    <row r="101" ht="12.75" customHeight="1" spans="1:3">
      <c r="A101" s="32" t="s">
        <v>231</v>
      </c>
      <c r="B101" s="26">
        <v>0</v>
      </c>
      <c r="C101" s="26">
        <v>0</v>
      </c>
    </row>
    <row r="102" ht="12.75" customHeight="1" spans="1:3">
      <c r="A102" s="39" t="s">
        <v>232</v>
      </c>
      <c r="B102" s="33">
        <v>0</v>
      </c>
      <c r="C102" s="33">
        <v>0</v>
      </c>
    </row>
    <row r="103" ht="12.75" customHeight="1" spans="1:3">
      <c r="A103" s="40" t="s">
        <v>233</v>
      </c>
      <c r="B103" s="41">
        <v>0</v>
      </c>
      <c r="C103" s="41">
        <v>0</v>
      </c>
    </row>
    <row r="104" ht="12.75" customHeight="1" spans="1:3">
      <c r="A104" s="39" t="s">
        <v>234</v>
      </c>
      <c r="B104" s="33">
        <v>0</v>
      </c>
      <c r="C104" s="33">
        <v>0</v>
      </c>
    </row>
    <row r="105" ht="12.75" customHeight="1" spans="1:3">
      <c r="A105" s="40" t="s">
        <v>235</v>
      </c>
      <c r="B105" s="41">
        <v>0</v>
      </c>
      <c r="C105" s="41">
        <v>0</v>
      </c>
    </row>
    <row r="106" ht="12.75" customHeight="1" spans="1:3">
      <c r="A106" s="39" t="s">
        <v>236</v>
      </c>
      <c r="B106" s="33">
        <v>0</v>
      </c>
      <c r="C106" s="33">
        <v>0</v>
      </c>
    </row>
    <row r="107" ht="12.75" customHeight="1" spans="1:3">
      <c r="A107" s="40" t="s">
        <v>237</v>
      </c>
      <c r="B107" s="41">
        <v>0</v>
      </c>
      <c r="C107" s="41">
        <v>0</v>
      </c>
    </row>
    <row r="108" ht="12.75" customHeight="1" spans="1:3">
      <c r="A108" s="40" t="s">
        <v>238</v>
      </c>
      <c r="B108" s="42">
        <v>5</v>
      </c>
      <c r="C108" s="42">
        <v>5</v>
      </c>
    </row>
    <row r="109" ht="12.75" customHeight="1" spans="1:3">
      <c r="A109" s="32" t="s">
        <v>239</v>
      </c>
      <c r="B109" s="26">
        <v>0</v>
      </c>
      <c r="C109" s="26">
        <v>0</v>
      </c>
    </row>
    <row r="110" ht="12.75" customHeight="1" spans="1:3">
      <c r="A110" s="43" t="s">
        <v>240</v>
      </c>
      <c r="B110" s="44">
        <v>0</v>
      </c>
      <c r="C110" s="45">
        <v>0</v>
      </c>
    </row>
    <row r="111" ht="12.75" customHeight="1" spans="1:3">
      <c r="A111" s="40" t="s">
        <v>241</v>
      </c>
      <c r="B111" s="41">
        <v>0</v>
      </c>
      <c r="C111" s="41">
        <v>0</v>
      </c>
    </row>
    <row r="112" ht="12.75" customHeight="1" spans="1:3">
      <c r="A112" s="46" t="s">
        <v>242</v>
      </c>
      <c r="B112" s="47">
        <v>0</v>
      </c>
      <c r="C112" s="47">
        <v>0</v>
      </c>
    </row>
    <row r="113" ht="12.75" customHeight="1" spans="1:3">
      <c r="A113" s="46" t="s">
        <v>243</v>
      </c>
      <c r="B113" s="47">
        <v>0</v>
      </c>
      <c r="C113" s="47">
        <v>0</v>
      </c>
    </row>
    <row r="114" ht="12.75" customHeight="1" spans="1:3">
      <c r="A114" s="40" t="s">
        <v>232</v>
      </c>
      <c r="B114" s="41">
        <v>0</v>
      </c>
      <c r="C114" s="41">
        <v>0</v>
      </c>
    </row>
    <row r="115" ht="12.75" customHeight="1" spans="1:3">
      <c r="A115" s="46" t="s">
        <v>244</v>
      </c>
      <c r="B115" s="48">
        <v>0</v>
      </c>
      <c r="C115" s="48">
        <v>0</v>
      </c>
    </row>
    <row r="116" ht="12.75" customHeight="1" spans="1:3">
      <c r="A116" s="40" t="s">
        <v>245</v>
      </c>
      <c r="B116" s="41">
        <v>0</v>
      </c>
      <c r="C116" s="41">
        <v>0</v>
      </c>
    </row>
    <row r="117" ht="12.75" customHeight="1" spans="1:3">
      <c r="A117" s="39" t="s">
        <v>246</v>
      </c>
      <c r="B117" s="45">
        <v>0</v>
      </c>
      <c r="C117" s="45">
        <v>0</v>
      </c>
    </row>
    <row r="118" ht="12.75" customHeight="1" spans="1:3">
      <c r="A118" s="39" t="s">
        <v>247</v>
      </c>
      <c r="B118" s="45">
        <v>0</v>
      </c>
      <c r="C118" s="45">
        <v>0</v>
      </c>
    </row>
    <row r="119" ht="12.75" customHeight="1" spans="1:3">
      <c r="A119" s="39" t="s">
        <v>248</v>
      </c>
      <c r="B119" s="45">
        <v>0</v>
      </c>
      <c r="C119" s="45">
        <v>0</v>
      </c>
    </row>
    <row r="120" ht="12.75" customHeight="1" spans="1:3">
      <c r="A120" s="39" t="s">
        <v>249</v>
      </c>
      <c r="B120" s="45">
        <v>0</v>
      </c>
      <c r="C120" s="45">
        <v>0</v>
      </c>
    </row>
    <row r="121" ht="12.75" customHeight="1" spans="1:3">
      <c r="A121" s="39" t="s">
        <v>250</v>
      </c>
      <c r="B121" s="45">
        <v>0</v>
      </c>
      <c r="C121" s="45">
        <v>0</v>
      </c>
    </row>
    <row r="122" ht="12.75" customHeight="1" spans="1:3">
      <c r="A122" s="39" t="s">
        <v>251</v>
      </c>
      <c r="B122" s="45">
        <v>0</v>
      </c>
      <c r="C122" s="45">
        <v>0</v>
      </c>
    </row>
    <row r="123" ht="12.75" customHeight="1" spans="1:3">
      <c r="A123" s="39" t="s">
        <v>252</v>
      </c>
      <c r="B123" s="45">
        <v>0</v>
      </c>
      <c r="C123" s="45">
        <v>0</v>
      </c>
    </row>
    <row r="124" ht="12.75" customHeight="1" spans="1:3">
      <c r="A124" s="39" t="s">
        <v>253</v>
      </c>
      <c r="B124" s="45">
        <v>0</v>
      </c>
      <c r="C124" s="45">
        <v>0</v>
      </c>
    </row>
    <row r="125" ht="12.75" customHeight="1" spans="1:3">
      <c r="A125" s="39" t="s">
        <v>94</v>
      </c>
      <c r="B125" s="45">
        <v>0</v>
      </c>
      <c r="C125" s="45">
        <v>0</v>
      </c>
    </row>
    <row r="126" ht="12.75" customHeight="1" spans="1:3">
      <c r="A126" s="39" t="s">
        <v>254</v>
      </c>
      <c r="B126" s="45">
        <v>0</v>
      </c>
      <c r="C126" s="45">
        <v>0</v>
      </c>
    </row>
    <row r="127" ht="11.25" customHeight="1" spans="1:3">
      <c r="A127" s="39" t="s">
        <v>255</v>
      </c>
      <c r="B127" s="45">
        <v>0</v>
      </c>
      <c r="C127" s="45">
        <v>0</v>
      </c>
    </row>
    <row r="128" ht="11.25" customHeight="1" spans="1:3">
      <c r="A128" s="49" t="s">
        <v>256</v>
      </c>
      <c r="B128" s="45">
        <v>0</v>
      </c>
      <c r="C128" s="45">
        <v>0</v>
      </c>
    </row>
    <row r="129" ht="11.25" customHeight="1" spans="1:3">
      <c r="A129" s="49" t="s">
        <v>91</v>
      </c>
      <c r="B129" s="45">
        <v>0</v>
      </c>
      <c r="C129" s="45">
        <v>0</v>
      </c>
    </row>
    <row r="130" ht="11.25" customHeight="1" spans="1:3">
      <c r="A130" s="49" t="s">
        <v>93</v>
      </c>
      <c r="B130" s="45">
        <v>0</v>
      </c>
      <c r="C130" s="45">
        <v>0</v>
      </c>
    </row>
    <row r="131" ht="11.25" customHeight="1" spans="1:3">
      <c r="A131" s="49" t="s">
        <v>257</v>
      </c>
      <c r="B131" s="45">
        <v>0</v>
      </c>
      <c r="C131" s="45">
        <v>0</v>
      </c>
    </row>
    <row r="132" ht="11.25" customHeight="1" spans="1:3">
      <c r="A132" s="49" t="s">
        <v>95</v>
      </c>
      <c r="B132" s="31">
        <v>0</v>
      </c>
      <c r="C132" s="31">
        <v>0</v>
      </c>
    </row>
    <row r="133" ht="11.25" customHeight="1" spans="1:3">
      <c r="A133" s="49" t="s">
        <v>258</v>
      </c>
      <c r="B133" s="45">
        <v>0</v>
      </c>
      <c r="C133" s="45">
        <v>0</v>
      </c>
    </row>
    <row r="134" ht="11.25" customHeight="1" spans="1:3">
      <c r="A134" s="49" t="s">
        <v>259</v>
      </c>
      <c r="B134" s="45">
        <v>0</v>
      </c>
      <c r="C134" s="45">
        <v>0</v>
      </c>
    </row>
    <row r="135" ht="11.25" customHeight="1" spans="1:3">
      <c r="A135" s="49" t="s">
        <v>260</v>
      </c>
      <c r="B135" s="45">
        <v>0</v>
      </c>
      <c r="C135" s="45">
        <v>0</v>
      </c>
    </row>
    <row r="136" ht="11.25" customHeight="1" spans="1:3">
      <c r="A136" s="49" t="s">
        <v>261</v>
      </c>
      <c r="B136" s="45">
        <v>0</v>
      </c>
      <c r="C136" s="45">
        <v>0</v>
      </c>
    </row>
    <row r="137" ht="11.25" customHeight="1" spans="1:3">
      <c r="A137" s="49" t="s">
        <v>262</v>
      </c>
      <c r="B137" s="45">
        <v>0</v>
      </c>
      <c r="C137" s="45">
        <v>0</v>
      </c>
    </row>
    <row r="138" ht="11.25" customHeight="1" spans="1:3">
      <c r="A138" s="49" t="s">
        <v>263</v>
      </c>
      <c r="B138" s="45">
        <v>0</v>
      </c>
      <c r="C138" s="45">
        <v>0</v>
      </c>
    </row>
    <row r="139" ht="11.25" customHeight="1" spans="1:3">
      <c r="A139" s="49" t="s">
        <v>264</v>
      </c>
      <c r="B139" s="45">
        <v>0</v>
      </c>
      <c r="C139" s="45">
        <v>0</v>
      </c>
    </row>
    <row r="140" ht="18.75" customHeight="1" spans="1:3">
      <c r="A140" s="28" t="s">
        <v>99</v>
      </c>
      <c r="B140" s="50">
        <f>SUM(B5,B21,B29,B36,B46,B63,B69,B80,B85,B95,B101,B103,B105,B107,B108,B109,B111,B114,B116,B125,B131)</f>
        <v>710</v>
      </c>
      <c r="C140" s="50">
        <f>SUM(C5,C21,C29,C36,C46,C63,C69,C80,C85,C95,C101,C103,C105,C107,C108,C109,C111,C114,C116,C125,C132)</f>
        <v>594</v>
      </c>
    </row>
    <row r="141" spans="1:3">
      <c r="A141" s="51" t="s">
        <v>100</v>
      </c>
      <c r="B141" s="52"/>
      <c r="C141" s="53" t="s">
        <v>101</v>
      </c>
    </row>
  </sheetData>
  <sheetProtection password="EE81" sheet="1" autoFilter="0" objects="1"/>
  <sortState ref="A95:R103">
    <sortCondition ref="A95:A103"/>
  </sortState>
  <mergeCells count="3">
    <mergeCell ref="A1:C1"/>
    <mergeCell ref="B2:C2"/>
    <mergeCell ref="A2:A3"/>
  </mergeCells>
  <printOptions horizontalCentered="1"/>
  <pageMargins left="0.196850393700787" right="0.196850393700787" top="0.393700787401575" bottom="0.196850393700787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zoomScale="120" zoomScaleNormal="120" workbookViewId="0">
      <selection activeCell="B13" sqref="B13"/>
    </sheetView>
  </sheetViews>
  <sheetFormatPr defaultColWidth="9.14285714285714" defaultRowHeight="13.2" outlineLevelCol="1"/>
  <cols>
    <col min="1" max="1" width="47.7142857142857" style="7" customWidth="1"/>
    <col min="2" max="2" width="28.2857142857143" style="8" customWidth="1"/>
    <col min="3" max="16384" width="9.14285714285714" style="8"/>
  </cols>
  <sheetData>
    <row r="1" ht="22.5" customHeight="1" spans="1:2">
      <c r="A1" s="9" t="s">
        <v>265</v>
      </c>
      <c r="B1" s="9"/>
    </row>
    <row r="2" ht="12" spans="1:2">
      <c r="A2" s="10" t="s">
        <v>266</v>
      </c>
      <c r="B2" s="11">
        <v>20201</v>
      </c>
    </row>
    <row r="3" ht="12" spans="1:2">
      <c r="A3" s="12" t="s">
        <v>267</v>
      </c>
      <c r="B3" s="13">
        <f>SUM(B4:B8)</f>
        <v>1945</v>
      </c>
    </row>
    <row r="4" ht="12" spans="1:2">
      <c r="A4" s="14" t="s">
        <v>268</v>
      </c>
      <c r="B4" s="15">
        <v>1500</v>
      </c>
    </row>
    <row r="5" ht="12" spans="1:2">
      <c r="A5" s="14" t="s">
        <v>269</v>
      </c>
      <c r="B5" s="15">
        <v>358</v>
      </c>
    </row>
    <row r="6" ht="12" spans="1:2">
      <c r="A6" s="14" t="s">
        <v>270</v>
      </c>
      <c r="B6" s="15">
        <v>87</v>
      </c>
    </row>
    <row r="7" ht="12" spans="1:2">
      <c r="A7" s="16" t="s">
        <v>271</v>
      </c>
      <c r="B7" s="17" t="s">
        <v>272</v>
      </c>
    </row>
    <row r="8" ht="12" spans="1:2">
      <c r="A8" s="18" t="s">
        <v>273</v>
      </c>
      <c r="B8" s="17" t="s">
        <v>272</v>
      </c>
    </row>
    <row r="9" ht="12" spans="1:2">
      <c r="A9" s="19" t="s">
        <v>274</v>
      </c>
      <c r="B9" s="20">
        <v>245</v>
      </c>
    </row>
    <row r="10" ht="12" spans="1:2">
      <c r="A10" s="21" t="s">
        <v>275</v>
      </c>
      <c r="B10" s="22" t="s">
        <v>101</v>
      </c>
    </row>
  </sheetData>
  <sheetProtection password="EE81" sheet="1" objects="1"/>
  <mergeCells count="1">
    <mergeCell ref="A1:B1"/>
  </mergeCells>
  <pageMargins left="0.511811024" right="0.511811024" top="0.787401575" bottom="0.787401575" header="0.31496062" footer="0.31496062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E10" sqref="E10"/>
    </sheetView>
  </sheetViews>
  <sheetFormatPr defaultColWidth="9.14285714285714" defaultRowHeight="12" outlineLevelCol="4"/>
  <cols>
    <col min="1" max="1" width="18.2857142857143" customWidth="1"/>
  </cols>
  <sheetData>
    <row r="1" spans="1:1">
      <c r="A1" s="1" t="s">
        <v>276</v>
      </c>
    </row>
    <row r="2" spans="1:1">
      <c r="A2" s="1"/>
    </row>
    <row r="3" spans="1:4">
      <c r="A3" s="2" t="s">
        <v>277</v>
      </c>
      <c r="B3" s="3">
        <v>2019</v>
      </c>
      <c r="C3" s="3">
        <v>2020</v>
      </c>
      <c r="D3" s="3">
        <v>2021</v>
      </c>
    </row>
    <row r="4" spans="1:4">
      <c r="A4" s="4" t="s">
        <v>206</v>
      </c>
      <c r="B4" s="5">
        <v>8</v>
      </c>
      <c r="C4" s="5">
        <v>7</v>
      </c>
      <c r="D4" s="5">
        <v>8</v>
      </c>
    </row>
    <row r="5" spans="1:4">
      <c r="A5" s="4" t="s">
        <v>278</v>
      </c>
      <c r="B5" s="6">
        <v>7</v>
      </c>
      <c r="C5" s="6">
        <v>7</v>
      </c>
      <c r="D5" s="6">
        <v>8</v>
      </c>
    </row>
    <row r="6" spans="1:4">
      <c r="A6" s="4" t="s">
        <v>279</v>
      </c>
      <c r="B6" s="5">
        <v>7</v>
      </c>
      <c r="C6" s="5">
        <v>7</v>
      </c>
      <c r="D6" s="5">
        <v>7</v>
      </c>
    </row>
    <row r="7" spans="1:4">
      <c r="A7" s="4" t="s">
        <v>280</v>
      </c>
      <c r="B7" s="5">
        <v>6</v>
      </c>
      <c r="C7" s="5">
        <v>3</v>
      </c>
      <c r="D7" s="5">
        <v>5</v>
      </c>
    </row>
    <row r="10" spans="5:5">
      <c r="E10" t="s">
        <v>281</v>
      </c>
    </row>
  </sheetData>
  <sheetProtection password="EE81"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Bolsa IC por depto (novo)</vt:lpstr>
      <vt:lpstr>Bolsas de IC por curso</vt:lpstr>
      <vt:lpstr>Projetos de IC por depto (novo)</vt:lpstr>
      <vt:lpstr>Produção</vt:lpstr>
      <vt:lpstr>PIBIC-EM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adrianadecastropereira</cp:lastModifiedBy>
  <dcterms:created xsi:type="dcterms:W3CDTF">1999-12-03T11:03:00Z</dcterms:created>
  <dcterms:modified xsi:type="dcterms:W3CDTF">2024-03-26T11:42:03Z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1033-5.6.0.8082</vt:lpwstr>
  </property>
  <property fmtid="{D5CDD505-2E9C-101B-9397-08002B2CF9AE}" pid="3" name="ICV">
    <vt:lpwstr>C2C11057FBC84C1190A76AAD55C849A8</vt:lpwstr>
  </property>
</Properties>
</file>