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480" windowHeight="11740" tabRatio="799"/>
  </bookViews>
  <sheets>
    <sheet name="Bolsa IC por depto (novo)" sheetId="14" r:id="rId1"/>
    <sheet name="Bolsas de IC por curso" sheetId="2" r:id="rId2"/>
    <sheet name="Projetos de IC por depto (novo)" sheetId="13" r:id="rId3"/>
    <sheet name="Produção" sheetId="15" r:id="rId4"/>
  </sheets>
  <definedNames>
    <definedName name="_xlnm.Print_Area" localSheetId="0">'Bolsa IC por depto (novo)'!$A$1:$F$110</definedName>
    <definedName name="_xlnm.Print_Area" localSheetId="1">'Bolsas de IC por curso'!$A$1:$H$160</definedName>
    <definedName name="_xlnm.Print_Area" localSheetId="3">Produção!$A$1:$B$11</definedName>
    <definedName name="_xlnm.Print_Area" localSheetId="2">'Projetos de IC por depto (novo)'!$A$1:$C$141</definedName>
  </definedNames>
  <calcPr calcId="144525"/>
</workbook>
</file>

<file path=xl/sharedStrings.xml><?xml version="1.0" encoding="utf-8"?>
<sst xmlns="http://schemas.openxmlformats.org/spreadsheetml/2006/main" count="703" uniqueCount="265">
  <si>
    <t>Bolsistas de iniciação científica por departamento</t>
  </si>
  <si>
    <t>Unidade/Departamento</t>
  </si>
  <si>
    <t>CNPq</t>
  </si>
  <si>
    <t>COPES</t>
  </si>
  <si>
    <t>FAPITEC</t>
  </si>
  <si>
    <t>VOLUNTÁRIO</t>
  </si>
  <si>
    <t>TOTAL</t>
  </si>
  <si>
    <t>Campus de São Cristóvão</t>
  </si>
  <si>
    <t>CCET</t>
  </si>
  <si>
    <t>Departamento de Ciência e Engenharia de Materiais</t>
  </si>
  <si>
    <t>Departamento de Computação</t>
  </si>
  <si>
    <t>Departamento de Engenharia Civil</t>
  </si>
  <si>
    <t>Departamento de Engenharia Elétrica</t>
  </si>
  <si>
    <t>Departamento de Engenharia Química</t>
  </si>
  <si>
    <t>Departamento de Estatística e Ciências Atuariais</t>
  </si>
  <si>
    <t xml:space="preserve">Departamento de Física </t>
  </si>
  <si>
    <t>Departamento de Geologia</t>
  </si>
  <si>
    <t>Departamento de Matemática</t>
  </si>
  <si>
    <t>Departamento de Química</t>
  </si>
  <si>
    <t>Departamento de Tecnologia de Alimentos</t>
  </si>
  <si>
    <t>Núcleo de Engenharia Ambiental</t>
  </si>
  <si>
    <t>Núcleo de Engenharia de Produção</t>
  </si>
  <si>
    <t>Núcleo de Engenharia Mecânica</t>
  </si>
  <si>
    <t>Núcleo de Graduação em Engenharia de Petróleo</t>
  </si>
  <si>
    <t>CCBS</t>
  </si>
  <si>
    <t>Departamento de Biologia</t>
  </si>
  <si>
    <t>Departamento de Ecologia</t>
  </si>
  <si>
    <t>Departamento de Educação Física</t>
  </si>
  <si>
    <t>Departamento de Farmácia</t>
  </si>
  <si>
    <t>Departamento de Fisiologia</t>
  </si>
  <si>
    <t>Departamento de Morfologia</t>
  </si>
  <si>
    <t>Departamento de Nutrição</t>
  </si>
  <si>
    <t>CCAA</t>
  </si>
  <si>
    <t>Departamento de Ciências Florestais</t>
  </si>
  <si>
    <t>Departamento de Engenharia Agronômica</t>
  </si>
  <si>
    <t>Departamento de Engenharia de Pesca e Aquicultura</t>
  </si>
  <si>
    <t>Departamento de Medicina Veterinária</t>
  </si>
  <si>
    <t>Departamento de Zootecnia</t>
  </si>
  <si>
    <t>Núcleo de Engenharia Agrícola</t>
  </si>
  <si>
    <t>CCSA</t>
  </si>
  <si>
    <t>Departamento de Administração</t>
  </si>
  <si>
    <t>Departamento de Ciências Contábeis</t>
  </si>
  <si>
    <t>Departamento de Direito</t>
  </si>
  <si>
    <t>Departamento de Economia</t>
  </si>
  <si>
    <t>Departamento de Secretariado Executivo</t>
  </si>
  <si>
    <t>Departamento de Serviço Social</t>
  </si>
  <si>
    <t>Núcleo de Ciência da Informação</t>
  </si>
  <si>
    <t>Núcleo de Relações Internacionais</t>
  </si>
  <si>
    <t>Núcleo de Turismo</t>
  </si>
  <si>
    <t>DEPARTAMENTO DE TEATRO</t>
  </si>
  <si>
    <t>CECH</t>
  </si>
  <si>
    <t>Departamento de Artes e Comunicação Social</t>
  </si>
  <si>
    <t>Departamento de Artes Visuais e Design</t>
  </si>
  <si>
    <t>Departamento de Ciências Sociais</t>
  </si>
  <si>
    <t>Departamento de Comunicação Social</t>
  </si>
  <si>
    <t>Departamento de Educação</t>
  </si>
  <si>
    <t>Departamento de Filosofia</t>
  </si>
  <si>
    <t>Departamento de Geografia</t>
  </si>
  <si>
    <t>Departamento de História</t>
  </si>
  <si>
    <t>Departamento de Letras</t>
  </si>
  <si>
    <t>Departamento de Letras Estrangeiras</t>
  </si>
  <si>
    <t>Departamento de Letras Libras</t>
  </si>
  <si>
    <t>Departamento de Letras Vernáculas</t>
  </si>
  <si>
    <t xml:space="preserve">Departamento de Psicologia </t>
  </si>
  <si>
    <t>Núcleo de Graduação em Ciências da Religião</t>
  </si>
  <si>
    <t>Núcleo de Música</t>
  </si>
  <si>
    <t>Campus de Aracaju</t>
  </si>
  <si>
    <t>Departamento de Enfermagem</t>
  </si>
  <si>
    <t>Departamento de Fisioterapia</t>
  </si>
  <si>
    <t>Departamento de Fonoaudiologia</t>
  </si>
  <si>
    <t>Departamento de Medicina</t>
  </si>
  <si>
    <t>Departamento de Odontologia</t>
  </si>
  <si>
    <t>Campus de Itabaiana</t>
  </si>
  <si>
    <t>Departamento de Biociências</t>
  </si>
  <si>
    <t>Departamento de Física</t>
  </si>
  <si>
    <t>Departamento de Sistemas de Informação</t>
  </si>
  <si>
    <t>Campus de Laranjeiras</t>
  </si>
  <si>
    <t>Departamento de Arqueologia</t>
  </si>
  <si>
    <t>Departamento de Arquitetura e Urbanismo</t>
  </si>
  <si>
    <t>Núcleo de Dança</t>
  </si>
  <si>
    <t>Núcleo de Museologia</t>
  </si>
  <si>
    <t>Campus de Lagarto</t>
  </si>
  <si>
    <t>Departamento de Educação em Saúde</t>
  </si>
  <si>
    <t>Núcleo de Enfermagem</t>
  </si>
  <si>
    <t>Núcleo de Farmácia</t>
  </si>
  <si>
    <t>Núcleo de Fisioterapia</t>
  </si>
  <si>
    <t>Núcleo de Fonoaudiologia</t>
  </si>
  <si>
    <t>Núcleo de Medicina</t>
  </si>
  <si>
    <t>Núcleo de Nutrição</t>
  </si>
  <si>
    <t>Núcleo de Odontologia</t>
  </si>
  <si>
    <t>Núcleo de Terapia Ocupacional</t>
  </si>
  <si>
    <t>Campus do Sertão</t>
  </si>
  <si>
    <t>Agroindustria</t>
  </si>
  <si>
    <t>Engenharia Agronomica</t>
  </si>
  <si>
    <t>Medicina Veterinaria</t>
  </si>
  <si>
    <t>Zootecnia</t>
  </si>
  <si>
    <t>NÚCLEO DE GRADUAÇÃO EM EDUCAÇÃO EM CIÊNCIAS AGRÁRIAS E DA TERRA</t>
  </si>
  <si>
    <t>PROGRAMA DE PÓS-GRADUAÇÃO EM CIÊNCIAS FARMACÊUTICAS</t>
  </si>
  <si>
    <t>ROGRAMA DE PÓS-GRADUAÇÃO EM EDUCAÇÃO FÍSICA</t>
  </si>
  <si>
    <t>PROGRAMA DE PÓS-GRADUAÇÃO EM EDUCAÇÃO</t>
  </si>
  <si>
    <t>PROGRAMA DE PÓS-GRADUAÇÃO EM QUÍMICA</t>
  </si>
  <si>
    <t>PROGRAMA DE PÓS-GRADUAÇÃO EM ENGENHARIA E CIÊNCIAS AMBIENTAIS</t>
  </si>
  <si>
    <t>CODAP</t>
  </si>
  <si>
    <t>PRODEMA</t>
  </si>
  <si>
    <t>UNIDADE DE PEDIATRIA HU</t>
  </si>
  <si>
    <t>TOTAL DA UFS</t>
  </si>
  <si>
    <t xml:space="preserve">Fonte: COPES/POSGRAP </t>
  </si>
  <si>
    <t>Situação posicional: dezembro de cada ano</t>
  </si>
  <si>
    <t>Bolsistas de iniciação científica por curso</t>
  </si>
  <si>
    <t>Unidade/Curso</t>
  </si>
  <si>
    <t>Mod.</t>
  </si>
  <si>
    <t>Turno</t>
  </si>
  <si>
    <t>Modalidade</t>
  </si>
  <si>
    <t>Astronomia</t>
  </si>
  <si>
    <t>Bac</t>
  </si>
  <si>
    <t>Diurno</t>
  </si>
  <si>
    <t xml:space="preserve">Ciência da Computação </t>
  </si>
  <si>
    <t>Ciências Atuariais</t>
  </si>
  <si>
    <t>Noturno</t>
  </si>
  <si>
    <t>Engenharia Ambiental e Sanitária</t>
  </si>
  <si>
    <t>Engenharia Civil</t>
  </si>
  <si>
    <t>Engenharia de Alimentos</t>
  </si>
  <si>
    <t>Engenharia de Computação</t>
  </si>
  <si>
    <t>Engenharia de Materiais</t>
  </si>
  <si>
    <t>Engenharia de Petróleo</t>
  </si>
  <si>
    <t>Engenharia de Produção</t>
  </si>
  <si>
    <t>Engenharia Elétrica</t>
  </si>
  <si>
    <t>Engenharia Eletrônica</t>
  </si>
  <si>
    <t>Engenharia Mecânica</t>
  </si>
  <si>
    <t>Engenharia Química</t>
  </si>
  <si>
    <t>Estatística</t>
  </si>
  <si>
    <t>Física</t>
  </si>
  <si>
    <t>Lic</t>
  </si>
  <si>
    <t>Física Astrofísica</t>
  </si>
  <si>
    <t>Física Médica</t>
  </si>
  <si>
    <t>Geologia</t>
  </si>
  <si>
    <t>Matemática</t>
  </si>
  <si>
    <t>Matemática Aplicada e Computacional</t>
  </si>
  <si>
    <t>Química</t>
  </si>
  <si>
    <t>Química Industrial</t>
  </si>
  <si>
    <t>Química Tecnológica</t>
  </si>
  <si>
    <t>Sistemas de Informação</t>
  </si>
  <si>
    <t>Ciências Biológicas</t>
  </si>
  <si>
    <t>Ecologia</t>
  </si>
  <si>
    <t>Educação Física</t>
  </si>
  <si>
    <t xml:space="preserve">Educação Física </t>
  </si>
  <si>
    <t>Farmácia</t>
  </si>
  <si>
    <t>Farmácia Bioquímica Clínica</t>
  </si>
  <si>
    <t>Farmácia Clínica Industrial</t>
  </si>
  <si>
    <t>Nutrição</t>
  </si>
  <si>
    <t>Engenharia Agrícola</t>
  </si>
  <si>
    <t>Engenharia Agronômica</t>
  </si>
  <si>
    <t>Engenharia de Pesca</t>
  </si>
  <si>
    <t>Engenharia Florestal</t>
  </si>
  <si>
    <t>Medicina Veterinária</t>
  </si>
  <si>
    <t>(continuação)</t>
  </si>
  <si>
    <t>Volunt</t>
  </si>
  <si>
    <t>Outras</t>
  </si>
  <si>
    <t>Total</t>
  </si>
  <si>
    <t>Administração</t>
  </si>
  <si>
    <t>Biblioteconomia e Documentação</t>
  </si>
  <si>
    <t>Ciências Contábeis</t>
  </si>
  <si>
    <t>Ciências Econômicas</t>
  </si>
  <si>
    <t>Direito</t>
  </si>
  <si>
    <t>Relações Internacionais</t>
  </si>
  <si>
    <t>Secretariado Executivo</t>
  </si>
  <si>
    <t>Serviço Social</t>
  </si>
  <si>
    <t>Turismo</t>
  </si>
  <si>
    <t xml:space="preserve">Teatro </t>
  </si>
  <si>
    <t>Artes Visuais</t>
  </si>
  <si>
    <t>Ciência da Religião</t>
  </si>
  <si>
    <t>Ciências Sociais</t>
  </si>
  <si>
    <t>Cinema e Audiovisual</t>
  </si>
  <si>
    <t>Comunicação Social – Audiovisual</t>
  </si>
  <si>
    <t>Comunicação Social – Radialismo</t>
  </si>
  <si>
    <t xml:space="preserve">Comunicação Social </t>
  </si>
  <si>
    <t>Design Gráfico</t>
  </si>
  <si>
    <t>Filosofia</t>
  </si>
  <si>
    <t>Geografia</t>
  </si>
  <si>
    <t>História</t>
  </si>
  <si>
    <t>Jornalismo</t>
  </si>
  <si>
    <t xml:space="preserve">Letras </t>
  </si>
  <si>
    <t>Letras – Inglês</t>
  </si>
  <si>
    <t>Letras – Língua Portuguesa</t>
  </si>
  <si>
    <t>Letras – Francês</t>
  </si>
  <si>
    <t>Letras – Português e Espanhol</t>
  </si>
  <si>
    <t>Letras – Português e Francês</t>
  </si>
  <si>
    <t>Letras – Português e Inglês</t>
  </si>
  <si>
    <t xml:space="preserve">Música </t>
  </si>
  <si>
    <t>Pedagogia</t>
  </si>
  <si>
    <t>Psicologia</t>
  </si>
  <si>
    <t>Publicidade e Propaganda</t>
  </si>
  <si>
    <t>Letras - Portuguès/DLEV</t>
  </si>
  <si>
    <t>Enfermagem</t>
  </si>
  <si>
    <t>Fisioterapia</t>
  </si>
  <si>
    <t>Fonoaudiologia</t>
  </si>
  <si>
    <t>Medicina</t>
  </si>
  <si>
    <t>Odontologia</t>
  </si>
  <si>
    <t>Sistema de Informação</t>
  </si>
  <si>
    <t>Arqueologia</t>
  </si>
  <si>
    <t>Arquitetura e Urbanismo</t>
  </si>
  <si>
    <t>Dança</t>
  </si>
  <si>
    <t>Museologia</t>
  </si>
  <si>
    <t>Terapia Ocupacional</t>
  </si>
  <si>
    <t>Ensino a Distância</t>
  </si>
  <si>
    <t>Administração Pública</t>
  </si>
  <si>
    <t>Projetos de iniciação científica por departamento</t>
  </si>
  <si>
    <t>Projetos</t>
  </si>
  <si>
    <t>Orientadores</t>
  </si>
  <si>
    <t>Departamento de Psicologia</t>
  </si>
  <si>
    <t xml:space="preserve">Núcleo de Teatro </t>
  </si>
  <si>
    <t>CAMPUS DO SERTÃO</t>
  </si>
  <si>
    <t>Núcleo de graduação de Agroindústria</t>
  </si>
  <si>
    <t>Núcleo de graduação de Agronomia</t>
  </si>
  <si>
    <t>Núcleo de Graduação em Educaçao em Ciências Agrárias e da Terra</t>
  </si>
  <si>
    <t>Núcleo de graduação em Medicina Veterinária</t>
  </si>
  <si>
    <t>Núcleo de graduação em Zootecnia</t>
  </si>
  <si>
    <t>FUNDAÇÃO UNIVERSIDADE FEDERAL DE SERGIPE</t>
  </si>
  <si>
    <t>PRÓ-REITORIA DE GRADUAÇÃO</t>
  </si>
  <si>
    <t>CONDOMÍNIOS DE LABORATÓRIOS MULTIUSUÁRIOS</t>
  </si>
  <si>
    <t>CONDOMÍNIOS DE LABORATÓRIOS MULTIUSUÁRIO DE INFORMÁTICA E DOCUMENTAÇÃO</t>
  </si>
  <si>
    <t>DEPARTAMENTO DE COMPUTAÇÃO</t>
  </si>
  <si>
    <t>COORDENAÇÃO DO CURSO BACHARELADO EM COMPUTAÇÃO</t>
  </si>
  <si>
    <t>GABINETE DO VICE-REITOR</t>
  </si>
  <si>
    <t>COLÉGIO DE APLICAÇÃO</t>
  </si>
  <si>
    <t>HOSPITAL UNIVERSITÁRIO</t>
  </si>
  <si>
    <t>DIRETORIA DE ENSINO E PESQUISA</t>
  </si>
  <si>
    <t>PRÓ-REITORIA DE EXTENSÃO</t>
  </si>
  <si>
    <t>COORDENAÇÃO DE ATIVIDADES DE EXTENSÃO</t>
  </si>
  <si>
    <t>COORDENAÇÃO DE TECNOLOGIAS SOCIAIS E AMBIENTAIS</t>
  </si>
  <si>
    <t>DEPARTAMENTO DE APOIO DIDATICO E PEDAGOGICO</t>
  </si>
  <si>
    <t>PRÓ-REITORIA DE PÓS-GRADUAÇÃO E PESQUISA</t>
  </si>
  <si>
    <t>PROGRAMA DE PÓS-GRADUAÇÃO EM AGRICULTURA E BIODIVERSIDADE</t>
  </si>
  <si>
    <t>PROGRAMA DE PÓS-GRADUAÇÃO EM CIÊNCIAS DA RELIGIÃO</t>
  </si>
  <si>
    <t>PROGRAMA DE PÓS-GRADUAÇÃO EM ARQUEOLOGIA</t>
  </si>
  <si>
    <t>PROGRAMA DE PÓS-GRADUAÇÃO EM CIÊNCIA E ENGENHARIA DE MATERIAIS</t>
  </si>
  <si>
    <t>PROGRAMA DE PÓS-GRADUAÇÃO EM ENGENHARIA CIVIL</t>
  </si>
  <si>
    <t>PROGRAMA DE PÓS-GRADUAÇÃO EM ENGENHARIA ELÉTRICA</t>
  </si>
  <si>
    <t>PROGRAMA DE PÓS-GRADUAÇÃO EM FÍSICA</t>
  </si>
  <si>
    <t>PROGRAMA DE PÓS-GRADUAÇÃO EM HISTÓRIA</t>
  </si>
  <si>
    <t>PROGRAMA DE PÓS-GRADUAÇÃO EM RECURSOS HÍDRICOS</t>
  </si>
  <si>
    <t>PROGRAMA DE PÓS-GRADUAÇÃO PROFISSIONAL EM ENSINO DE FÍSICA</t>
  </si>
  <si>
    <t>PROGRAMA DE PÓS-GRADUAÇÃO EM CIÊNCIAS DA SAÚDE</t>
  </si>
  <si>
    <t>PROGRAMA DE PÓS-GRADUAÇÃO EM EDUCAÇÃO FÍSICA</t>
  </si>
  <si>
    <t>PROGRAMA DE PÓS-GRADUAÇÃO EM ENGENHARIA QUÍMICA</t>
  </si>
  <si>
    <t>PROGRAMA DE PÓS-GRADUAÇÃO EM ZOOTECNIA</t>
  </si>
  <si>
    <t>PROGRAMA DE PÓS-GRADUAÇÃO INTERDISCIPLINAR EM CULTURAS POPULARES</t>
  </si>
  <si>
    <t>PROGRAMA DE PÓS-GRADUAÇÃO PROFISSIONAL EM LETRAS</t>
  </si>
  <si>
    <t>PROGRAMA DE PÓS-GRADUAÇÃO PROFISSIONAL EM LETRAS - ITA</t>
  </si>
  <si>
    <t>UNIDADE DE PEDIATRIA</t>
  </si>
  <si>
    <t>HOSPITAL VETERINÁRIO UNIVERSITÁRIO</t>
  </si>
  <si>
    <t>Produção científica da UFS</t>
  </si>
  <si>
    <t>Descrição</t>
  </si>
  <si>
    <t>Produção Lattes</t>
  </si>
  <si>
    <t>Artigo,Trabalhos Completos, Resumos e Smilares</t>
  </si>
  <si>
    <t>1457</t>
  </si>
  <si>
    <t>Capítulo de Livros</t>
  </si>
  <si>
    <t>260</t>
  </si>
  <si>
    <t>Livros publicados</t>
  </si>
  <si>
    <t>70</t>
  </si>
  <si>
    <t>Patentes</t>
  </si>
  <si>
    <t>INFORMAÇÃO DA CINTTEC</t>
  </si>
  <si>
    <t>Maquetes, Protótipos, Softwares e Outros</t>
  </si>
  <si>
    <t>Grupos de Pesquisa Certificados</t>
  </si>
  <si>
    <t>Fonte:COPES/ POSGRAP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</si>
</sst>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176" formatCode="_-* #,##0_-;\-* #,##0_-;_-* &quot;-&quot;??_-;_-@_-"/>
    <numFmt numFmtId="44" formatCode="_-&quot;£&quot;* #,##0.00_-;\-&quot;£&quot;* #,##0.00_-;_-&quot;£&quot;* &quot;-&quot;??_-;_-@_-"/>
    <numFmt numFmtId="177" formatCode="#"/>
  </numFmts>
  <fonts count="52">
    <font>
      <sz val="10"/>
      <name val="Arial"/>
      <charset val="134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0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sz val="10"/>
      <color theme="1"/>
      <name val="Arial"/>
      <charset val="134"/>
    </font>
    <font>
      <sz val="7"/>
      <color theme="1"/>
      <name val="Arial"/>
      <charset val="134"/>
    </font>
    <font>
      <sz val="8"/>
      <name val="Arial"/>
      <charset val="134"/>
    </font>
    <font>
      <b/>
      <sz val="12"/>
      <color theme="2" tint="-0.899929807428205"/>
      <name val="Arial"/>
      <charset val="134"/>
    </font>
    <font>
      <b/>
      <sz val="10"/>
      <color theme="2" tint="-0.899929807428205"/>
      <name val="Arial"/>
      <charset val="134"/>
    </font>
    <font>
      <b/>
      <sz val="9"/>
      <color theme="2" tint="-0.899929807428205"/>
      <name val="Arial"/>
      <charset val="134"/>
    </font>
    <font>
      <b/>
      <sz val="8"/>
      <color theme="2" tint="-0.899929807428205"/>
      <name val="Arial"/>
      <charset val="134"/>
    </font>
    <font>
      <b/>
      <sz val="9.5"/>
      <color theme="2" tint="-0.899929807428205"/>
      <name val="Arial"/>
      <charset val="134"/>
    </font>
    <font>
      <sz val="9"/>
      <color theme="2" tint="-0.899929807428205"/>
      <name val="Arial"/>
      <charset val="134"/>
    </font>
    <font>
      <sz val="10"/>
      <color theme="2" tint="-0.899929807428205"/>
      <name val="Arial"/>
      <charset val="134"/>
    </font>
    <font>
      <b/>
      <sz val="7"/>
      <color theme="2" tint="-0.899929807428205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12"/>
      <color theme="1" tint="0.0499893185216834"/>
      <name val="Arial"/>
      <charset val="134"/>
    </font>
    <font>
      <b/>
      <sz val="10"/>
      <color theme="1" tint="0.0499893185216834"/>
      <name val="Arial"/>
      <charset val="134"/>
    </font>
    <font>
      <b/>
      <sz val="9"/>
      <color theme="1" tint="0.0499893185216834"/>
      <name val="Arial"/>
      <charset val="134"/>
    </font>
    <font>
      <b/>
      <sz val="8"/>
      <color theme="1" tint="0.0499893185216834"/>
      <name val="Arial"/>
      <charset val="134"/>
    </font>
    <font>
      <b/>
      <sz val="9.5"/>
      <color theme="1" tint="0.0499893185216834"/>
      <name val="Arial"/>
      <charset val="134"/>
    </font>
    <font>
      <sz val="9"/>
      <color theme="1" tint="0.0499893185216834"/>
      <name val="Arial"/>
      <charset val="134"/>
    </font>
    <font>
      <b/>
      <sz val="7"/>
      <color theme="1" tint="0.0499893185216834"/>
      <name val="Arial"/>
      <charset val="134"/>
    </font>
    <font>
      <b/>
      <sz val="12"/>
      <name val="Arial"/>
      <charset val="134"/>
    </font>
    <font>
      <b/>
      <sz val="8"/>
      <name val="Arial"/>
      <charset val="134"/>
    </font>
    <font>
      <b/>
      <sz val="9.5"/>
      <name val="Arial"/>
      <charset val="134"/>
    </font>
    <font>
      <sz val="9"/>
      <color rgb="FF000000"/>
      <name val="Arial"/>
      <charset val="134"/>
    </font>
    <font>
      <sz val="7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2B2B2B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0" fillId="0" borderId="0"/>
    <xf numFmtId="0" fontId="33" fillId="31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50" fillId="26" borderId="12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2" fillId="20" borderId="10" applyNumberFormat="0" applyFont="0" applyAlignment="0" applyProtection="0">
      <alignment vertical="center"/>
    </xf>
    <xf numFmtId="0" fontId="41" fillId="13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26" borderId="7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34" fillId="8" borderId="6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11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176" fontId="4" fillId="3" borderId="1" xfId="45" applyNumberFormat="1" applyFont="1" applyFill="1" applyBorder="1" applyAlignment="1"/>
    <xf numFmtId="0" fontId="5" fillId="2" borderId="1" xfId="0" applyFont="1" applyFill="1" applyBorder="1"/>
    <xf numFmtId="0" fontId="0" fillId="0" borderId="1" xfId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7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0" fillId="0" borderId="1" xfId="0" applyFont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left" vertical="center"/>
    </xf>
    <xf numFmtId="0" fontId="12" fillId="5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vertical="center"/>
    </xf>
    <xf numFmtId="0" fontId="12" fillId="5" borderId="1" xfId="0" applyFont="1" applyFill="1" applyBorder="1" applyAlignment="1" applyProtection="1">
      <alignment vertical="center"/>
    </xf>
    <xf numFmtId="0" fontId="15" fillId="0" borderId="2" xfId="0" applyFont="1" applyFill="1" applyBorder="1" applyProtection="1"/>
    <xf numFmtId="1" fontId="15" fillId="0" borderId="1" xfId="0" applyNumberFormat="1" applyFont="1" applyFill="1" applyBorder="1" applyAlignment="1">
      <alignment horizontal="center" vertical="top" shrinkToFit="1"/>
    </xf>
    <xf numFmtId="0" fontId="12" fillId="5" borderId="2" xfId="0" applyFont="1" applyFill="1" applyBorder="1" applyProtection="1"/>
    <xf numFmtId="0" fontId="15" fillId="0" borderId="1" xfId="0" applyFont="1" applyFill="1" applyBorder="1" applyAlignment="1" applyProtection="1">
      <alignment horizontal="center"/>
    </xf>
    <xf numFmtId="0" fontId="16" fillId="0" borderId="1" xfId="0" applyFont="1" applyBorder="1" applyAlignment="1">
      <alignment horizontal="center"/>
    </xf>
    <xf numFmtId="0" fontId="14" fillId="5" borderId="2" xfId="0" applyFont="1" applyFill="1" applyBorder="1" applyProtection="1"/>
    <xf numFmtId="0" fontId="14" fillId="5" borderId="1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wrapText="1"/>
    </xf>
    <xf numFmtId="0" fontId="15" fillId="0" borderId="2" xfId="0" applyFont="1" applyFill="1" applyBorder="1" applyAlignment="1">
      <alignment horizontal="left" vertical="top" wrapText="1"/>
    </xf>
    <xf numFmtId="0" fontId="12" fillId="5" borderId="2" xfId="0" applyFont="1" applyFill="1" applyBorder="1" applyAlignment="1" applyProtection="1">
      <alignment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 applyProtection="1">
      <alignment horizontal="center"/>
    </xf>
    <xf numFmtId="0" fontId="15" fillId="0" borderId="3" xfId="0" applyFont="1" applyFill="1" applyBorder="1" applyAlignment="1">
      <alignment horizontal="left" vertical="top" wrapText="1"/>
    </xf>
    <xf numFmtId="1" fontId="12" fillId="5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0" fontId="6" fillId="0" borderId="0" xfId="0" applyFont="1"/>
    <xf numFmtId="0" fontId="18" fillId="0" borderId="0" xfId="0" applyFont="1"/>
    <xf numFmtId="0" fontId="19" fillId="0" borderId="0" xfId="0" applyFont="1"/>
    <xf numFmtId="0" fontId="0" fillId="0" borderId="0" xfId="0" applyBorder="1"/>
    <xf numFmtId="0" fontId="20" fillId="0" borderId="1" xfId="0" applyFont="1" applyBorder="1" applyAlignment="1" applyProtection="1">
      <alignment horizontal="center" vertical="center"/>
    </xf>
    <xf numFmtId="0" fontId="21" fillId="5" borderId="1" xfId="0" applyFont="1" applyFill="1" applyBorder="1" applyAlignment="1" applyProtection="1">
      <alignment vertical="center"/>
    </xf>
    <xf numFmtId="0" fontId="22" fillId="5" borderId="2" xfId="0" applyFont="1" applyFill="1" applyBorder="1" applyAlignment="1" applyProtection="1">
      <alignment horizontal="center"/>
    </xf>
    <xf numFmtId="0" fontId="23" fillId="5" borderId="1" xfId="0" applyFont="1" applyFill="1" applyBorder="1" applyAlignment="1" applyProtection="1">
      <alignment horizontal="center"/>
    </xf>
    <xf numFmtId="0" fontId="24" fillId="5" borderId="1" xfId="0" applyFont="1" applyFill="1" applyBorder="1" applyAlignment="1" applyProtection="1">
      <alignment vertical="center"/>
    </xf>
    <xf numFmtId="0" fontId="22" fillId="5" borderId="1" xfId="0" applyFont="1" applyFill="1" applyBorder="1" applyAlignment="1" applyProtection="1">
      <alignment vertical="center"/>
    </xf>
    <xf numFmtId="0" fontId="22" fillId="5" borderId="1" xfId="0" applyFont="1" applyFill="1" applyBorder="1" applyAlignment="1" applyProtection="1">
      <alignment horizontal="center"/>
    </xf>
    <xf numFmtId="0" fontId="25" fillId="0" borderId="1" xfId="0" applyFont="1" applyFill="1" applyBorder="1" applyProtection="1"/>
    <xf numFmtId="0" fontId="25" fillId="0" borderId="1" xfId="0" applyFont="1" applyFill="1" applyBorder="1" applyAlignment="1" applyProtection="1">
      <alignment horizontal="center"/>
    </xf>
    <xf numFmtId="0" fontId="25" fillId="0" borderId="1" xfId="0" applyFont="1" applyBorder="1" applyProtection="1"/>
    <xf numFmtId="0" fontId="25" fillId="2" borderId="1" xfId="0" applyFont="1" applyFill="1" applyBorder="1" applyProtection="1"/>
    <xf numFmtId="0" fontId="22" fillId="0" borderId="1" xfId="0" applyFont="1" applyFill="1" applyBorder="1" applyProtection="1"/>
    <xf numFmtId="0" fontId="22" fillId="0" borderId="1" xfId="0" applyFont="1" applyBorder="1" applyProtection="1"/>
    <xf numFmtId="0" fontId="22" fillId="5" borderId="1" xfId="0" applyFont="1" applyFill="1" applyBorder="1" applyProtection="1"/>
    <xf numFmtId="0" fontId="0" fillId="0" borderId="1" xfId="0" applyFont="1" applyBorder="1" applyAlignment="1">
      <alignment horizontal="center"/>
    </xf>
    <xf numFmtId="0" fontId="23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 applyProtection="1">
      <alignment horizontal="center"/>
    </xf>
    <xf numFmtId="0" fontId="22" fillId="5" borderId="4" xfId="0" applyFont="1" applyFill="1" applyBorder="1" applyAlignment="1" applyProtection="1">
      <alignment horizontal="center"/>
    </xf>
    <xf numFmtId="0" fontId="22" fillId="5" borderId="5" xfId="0" applyFont="1" applyFill="1" applyBorder="1" applyAlignment="1" applyProtection="1">
      <alignment horizontal="center"/>
    </xf>
    <xf numFmtId="0" fontId="22" fillId="5" borderId="1" xfId="0" applyNumberFormat="1" applyFont="1" applyFill="1" applyBorder="1" applyAlignment="1" applyProtection="1">
      <alignment horizontal="center"/>
    </xf>
    <xf numFmtId="0" fontId="25" fillId="0" borderId="1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21" fillId="5" borderId="1" xfId="0" applyFont="1" applyFill="1" applyBorder="1" applyAlignment="1" applyProtection="1">
      <alignment horizontal="center"/>
    </xf>
    <xf numFmtId="0" fontId="24" fillId="5" borderId="1" xfId="0" applyFont="1" applyFill="1" applyBorder="1" applyProtection="1"/>
    <xf numFmtId="0" fontId="21" fillId="5" borderId="1" xfId="0" applyFont="1" applyFill="1" applyBorder="1" applyProtection="1"/>
    <xf numFmtId="0" fontId="22" fillId="6" borderId="1" xfId="0" applyFont="1" applyFill="1" applyBorder="1" applyProtection="1"/>
    <xf numFmtId="0" fontId="22" fillId="6" borderId="1" xfId="0" applyFont="1" applyFill="1" applyBorder="1" applyAlignment="1" applyProtection="1">
      <alignment horizontal="center"/>
    </xf>
    <xf numFmtId="3" fontId="22" fillId="5" borderId="1" xfId="0" applyNumberFormat="1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vertical="center"/>
    </xf>
    <xf numFmtId="0" fontId="23" fillId="0" borderId="1" xfId="0" applyFont="1" applyBorder="1" applyProtection="1"/>
    <xf numFmtId="0" fontId="21" fillId="0" borderId="1" xfId="0" applyFont="1" applyBorder="1" applyProtection="1"/>
    <xf numFmtId="0" fontId="25" fillId="6" borderId="1" xfId="0" applyFont="1" applyFill="1" applyBorder="1" applyAlignment="1" applyProtection="1">
      <alignment horizontal="center"/>
    </xf>
    <xf numFmtId="177" fontId="22" fillId="5" borderId="1" xfId="0" applyNumberFormat="1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right" vertical="center"/>
    </xf>
    <xf numFmtId="0" fontId="0" fillId="0" borderId="0" xfId="0" applyFont="1" applyFill="1" applyBorder="1"/>
    <xf numFmtId="0" fontId="27" fillId="0" borderId="1" xfId="0" applyFont="1" applyBorder="1" applyAlignment="1" applyProtection="1">
      <alignment horizontal="center" vertical="center"/>
    </xf>
    <xf numFmtId="0" fontId="19" fillId="5" borderId="1" xfId="0" applyFont="1" applyFill="1" applyBorder="1" applyAlignment="1" applyProtection="1">
      <alignment horizontal="left" vertical="center"/>
    </xf>
    <xf numFmtId="0" fontId="18" fillId="5" borderId="2" xfId="0" applyFont="1" applyFill="1" applyBorder="1" applyAlignment="1" applyProtection="1">
      <alignment horizontal="center"/>
    </xf>
    <xf numFmtId="0" fontId="18" fillId="5" borderId="4" xfId="0" applyFont="1" applyFill="1" applyBorder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/>
    </xf>
    <xf numFmtId="0" fontId="29" fillId="5" borderId="1" xfId="0" applyFont="1" applyFill="1" applyBorder="1" applyAlignment="1" applyProtection="1">
      <alignment vertical="center"/>
    </xf>
    <xf numFmtId="0" fontId="18" fillId="5" borderId="1" xfId="0" applyFont="1" applyFill="1" applyBorder="1" applyAlignment="1" applyProtection="1">
      <alignment horizontal="right"/>
    </xf>
    <xf numFmtId="0" fontId="18" fillId="5" borderId="1" xfId="0" applyFont="1" applyFill="1" applyBorder="1" applyAlignment="1" applyProtection="1">
      <alignment vertical="center"/>
    </xf>
    <xf numFmtId="0" fontId="6" fillId="0" borderId="1" xfId="0" applyFont="1" applyFill="1" applyBorder="1" applyProtection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18" fillId="5" borderId="1" xfId="0" applyFont="1" applyFill="1" applyBorder="1" applyProtection="1"/>
    <xf numFmtId="0" fontId="18" fillId="5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29" fillId="5" borderId="1" xfId="0" applyFont="1" applyFill="1" applyBorder="1" applyProtection="1"/>
    <xf numFmtId="0" fontId="18" fillId="5" borderId="5" xfId="0" applyFont="1" applyFill="1" applyBorder="1" applyAlignment="1" applyProtection="1">
      <alignment horizontal="center"/>
    </xf>
    <xf numFmtId="0" fontId="18" fillId="6" borderId="1" xfId="0" applyFont="1" applyFill="1" applyBorder="1" applyProtection="1"/>
    <xf numFmtId="0" fontId="18" fillId="6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wrapText="1"/>
    </xf>
    <xf numFmtId="0" fontId="30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8" fillId="3" borderId="1" xfId="0" applyFont="1" applyFill="1" applyBorder="1" applyProtection="1"/>
    <xf numFmtId="0" fontId="18" fillId="3" borderId="1" xfId="0" applyFont="1" applyFill="1" applyBorder="1" applyAlignment="1" applyProtection="1">
      <alignment horizontal="center"/>
    </xf>
    <xf numFmtId="0" fontId="19" fillId="5" borderId="1" xfId="0" applyFont="1" applyFill="1" applyBorder="1" applyAlignment="1" applyProtection="1">
      <alignment vertical="center"/>
    </xf>
    <xf numFmtId="3" fontId="18" fillId="5" borderId="1" xfId="0" applyNumberFormat="1" applyFont="1" applyFill="1" applyBorder="1" applyAlignment="1" applyProtection="1">
      <alignment horizontal="center"/>
    </xf>
    <xf numFmtId="0" fontId="31" fillId="0" borderId="1" xfId="0" applyFont="1" applyFill="1" applyBorder="1" applyAlignment="1" applyProtection="1">
      <alignment vertical="center"/>
    </xf>
    <xf numFmtId="0" fontId="0" fillId="0" borderId="1" xfId="0" applyBorder="1" applyProtection="1"/>
    <xf numFmtId="0" fontId="31" fillId="0" borderId="1" xfId="0" applyFont="1" applyFill="1" applyBorder="1" applyAlignment="1" applyProtection="1">
      <alignment horizontal="right" vertical="center"/>
    </xf>
  </cellXfs>
  <cellStyles count="50">
    <cellStyle name="Normal" xfId="0" builtinId="0"/>
    <cellStyle name="Normal 2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showGridLines="0" tabSelected="1" workbookViewId="0">
      <pane ySplit="4" topLeftCell="A5" activePane="bottomLeft" state="frozen"/>
      <selection/>
      <selection pane="bottomLeft" activeCell="J92" sqref="J92"/>
    </sheetView>
  </sheetViews>
  <sheetFormatPr defaultColWidth="9.14285714285714" defaultRowHeight="12" outlineLevelCol="5"/>
  <cols>
    <col min="1" max="1" width="42.7142857142857" style="16" customWidth="1"/>
    <col min="2" max="3" width="6.71428571428571" customWidth="1"/>
    <col min="4" max="4" width="7.42857142857143" customWidth="1"/>
    <col min="5" max="5" width="10.5714285714286" customWidth="1"/>
    <col min="6" max="6" width="6.71428571428571" style="52" customWidth="1"/>
    <col min="7" max="16384" width="9.14285714285714" style="19"/>
  </cols>
  <sheetData>
    <row r="1" ht="24" customHeight="1" spans="1:6">
      <c r="A1" s="89" t="s">
        <v>0</v>
      </c>
      <c r="B1" s="89"/>
      <c r="C1" s="89"/>
      <c r="D1" s="89"/>
      <c r="E1" s="89"/>
      <c r="F1" s="89"/>
    </row>
    <row r="2" ht="12.75" customHeight="1" spans="1:6">
      <c r="A2" s="90" t="s">
        <v>1</v>
      </c>
      <c r="B2" s="91">
        <v>2020</v>
      </c>
      <c r="C2" s="92"/>
      <c r="D2" s="92"/>
      <c r="E2" s="92"/>
      <c r="F2" s="104"/>
    </row>
    <row r="3" ht="12.75" customHeight="1" spans="1:6">
      <c r="A3" s="90"/>
      <c r="B3" s="93" t="s">
        <v>2</v>
      </c>
      <c r="C3" s="93" t="s">
        <v>3</v>
      </c>
      <c r="D3" s="93" t="s">
        <v>4</v>
      </c>
      <c r="E3" s="93" t="s">
        <v>5</v>
      </c>
      <c r="F3" s="93" t="s">
        <v>6</v>
      </c>
    </row>
    <row r="4" ht="12.75" customHeight="1" spans="1:6">
      <c r="A4" s="94" t="s">
        <v>7</v>
      </c>
      <c r="B4" s="95">
        <f>SUM(B5+B21+B29+B36+B47)</f>
        <v>188</v>
      </c>
      <c r="C4" s="95">
        <f>SUM(C5+C21+C29+C36+C47)</f>
        <v>198</v>
      </c>
      <c r="D4" s="95">
        <f>SUM(D5+D21+D29+D36+D47)</f>
        <v>0</v>
      </c>
      <c r="E4" s="95">
        <f>SUM(E5+E21+E29+E36+E47)</f>
        <v>495</v>
      </c>
      <c r="F4" s="95">
        <f>SUM(F5+F21+F29+F36+F47)</f>
        <v>881</v>
      </c>
    </row>
    <row r="5" ht="12.75" customHeight="1" spans="1:6">
      <c r="A5" s="96" t="s">
        <v>8</v>
      </c>
      <c r="B5" s="95">
        <f>SUM(B6:B20)</f>
        <v>64</v>
      </c>
      <c r="C5" s="95">
        <f>SUM(C6:C20)</f>
        <v>62</v>
      </c>
      <c r="D5" s="95">
        <f>SUM(D6:D20)</f>
        <v>0</v>
      </c>
      <c r="E5" s="95">
        <f>SUM(E6:E20)</f>
        <v>142</v>
      </c>
      <c r="F5" s="95">
        <f>SUM(B5,C5,D5,E5)</f>
        <v>268</v>
      </c>
    </row>
    <row r="6" ht="12.75" customHeight="1" spans="1:6">
      <c r="A6" s="97" t="s">
        <v>9</v>
      </c>
      <c r="B6" s="98">
        <v>5</v>
      </c>
      <c r="C6" s="99">
        <v>3</v>
      </c>
      <c r="D6" s="99">
        <v>0</v>
      </c>
      <c r="E6" s="99">
        <v>3</v>
      </c>
      <c r="F6" s="99">
        <f>SUM(B6+C6+E6)</f>
        <v>11</v>
      </c>
    </row>
    <row r="7" ht="12.75" customHeight="1" spans="1:6">
      <c r="A7" s="97" t="s">
        <v>10</v>
      </c>
      <c r="B7" s="99">
        <v>4</v>
      </c>
      <c r="C7" s="99">
        <v>6</v>
      </c>
      <c r="D7" s="99">
        <v>0</v>
      </c>
      <c r="E7" s="99">
        <v>17</v>
      </c>
      <c r="F7" s="99">
        <f t="shared" ref="F7:F20" si="0">SUM(B7+C7+E7)</f>
        <v>27</v>
      </c>
    </row>
    <row r="8" ht="12.75" customHeight="1" spans="1:6">
      <c r="A8" s="97" t="s">
        <v>11</v>
      </c>
      <c r="B8" s="99">
        <v>5</v>
      </c>
      <c r="C8" s="99">
        <v>3</v>
      </c>
      <c r="D8" s="99">
        <v>0</v>
      </c>
      <c r="E8" s="99">
        <v>16</v>
      </c>
      <c r="F8" s="99">
        <f t="shared" si="0"/>
        <v>24</v>
      </c>
    </row>
    <row r="9" ht="12.75" customHeight="1" spans="1:6">
      <c r="A9" s="97" t="s">
        <v>12</v>
      </c>
      <c r="B9" s="99">
        <v>2</v>
      </c>
      <c r="C9" s="99">
        <v>4</v>
      </c>
      <c r="D9" s="99">
        <v>0</v>
      </c>
      <c r="E9" s="99">
        <v>6</v>
      </c>
      <c r="F9" s="99">
        <f t="shared" si="0"/>
        <v>12</v>
      </c>
    </row>
    <row r="10" ht="12.75" customHeight="1" spans="1:6">
      <c r="A10" s="97" t="s">
        <v>13</v>
      </c>
      <c r="B10" s="99">
        <v>7</v>
      </c>
      <c r="C10" s="99">
        <v>4</v>
      </c>
      <c r="D10" s="99">
        <v>0</v>
      </c>
      <c r="E10" s="99">
        <v>3</v>
      </c>
      <c r="F10" s="99">
        <f t="shared" si="0"/>
        <v>14</v>
      </c>
    </row>
    <row r="11" ht="12.75" customHeight="1" spans="1:6">
      <c r="A11" s="97" t="s">
        <v>14</v>
      </c>
      <c r="B11" s="99">
        <v>0</v>
      </c>
      <c r="C11" s="99">
        <v>1</v>
      </c>
      <c r="D11" s="99">
        <v>0</v>
      </c>
      <c r="E11" s="99">
        <v>3</v>
      </c>
      <c r="F11" s="99">
        <f t="shared" si="0"/>
        <v>4</v>
      </c>
    </row>
    <row r="12" ht="12.75" customHeight="1" spans="1:6">
      <c r="A12" s="97" t="s">
        <v>15</v>
      </c>
      <c r="B12" s="99">
        <v>9</v>
      </c>
      <c r="C12" s="99">
        <v>8</v>
      </c>
      <c r="D12" s="99">
        <v>0</v>
      </c>
      <c r="E12" s="99">
        <v>16</v>
      </c>
      <c r="F12" s="99">
        <f t="shared" si="0"/>
        <v>33</v>
      </c>
    </row>
    <row r="13" s="88" customFormat="1" ht="12.75" customHeight="1" spans="1:6">
      <c r="A13" s="97" t="s">
        <v>16</v>
      </c>
      <c r="B13" s="99">
        <v>3</v>
      </c>
      <c r="C13" s="99">
        <v>3</v>
      </c>
      <c r="D13" s="99">
        <v>0</v>
      </c>
      <c r="E13" s="99">
        <v>16</v>
      </c>
      <c r="F13" s="99">
        <f t="shared" si="0"/>
        <v>22</v>
      </c>
    </row>
    <row r="14" ht="12.75" customHeight="1" spans="1:6">
      <c r="A14" s="97" t="s">
        <v>17</v>
      </c>
      <c r="B14" s="99">
        <v>5</v>
      </c>
      <c r="C14" s="99">
        <v>9</v>
      </c>
      <c r="D14" s="99">
        <v>0</v>
      </c>
      <c r="E14" s="99">
        <v>26</v>
      </c>
      <c r="F14" s="99">
        <f t="shared" si="0"/>
        <v>40</v>
      </c>
    </row>
    <row r="15" ht="12.75" customHeight="1" spans="1:6">
      <c r="A15" s="97" t="s">
        <v>18</v>
      </c>
      <c r="B15" s="99">
        <v>14</v>
      </c>
      <c r="C15" s="99">
        <v>8</v>
      </c>
      <c r="D15" s="99">
        <v>0</v>
      </c>
      <c r="E15" s="99">
        <v>17</v>
      </c>
      <c r="F15" s="99">
        <f t="shared" si="0"/>
        <v>39</v>
      </c>
    </row>
    <row r="16" ht="12.75" customHeight="1" spans="1:6">
      <c r="A16" s="97" t="s">
        <v>19</v>
      </c>
      <c r="B16" s="99">
        <v>7</v>
      </c>
      <c r="C16" s="99">
        <v>4</v>
      </c>
      <c r="D16" s="99">
        <v>0</v>
      </c>
      <c r="E16" s="99">
        <v>2</v>
      </c>
      <c r="F16" s="99">
        <f t="shared" si="0"/>
        <v>13</v>
      </c>
    </row>
    <row r="17" ht="12.75" customHeight="1" spans="1:6">
      <c r="A17" s="97" t="s">
        <v>20</v>
      </c>
      <c r="B17" s="99">
        <v>2</v>
      </c>
      <c r="C17" s="99">
        <v>1</v>
      </c>
      <c r="D17" s="99">
        <v>0</v>
      </c>
      <c r="E17" s="99">
        <v>5</v>
      </c>
      <c r="F17" s="99">
        <f t="shared" si="0"/>
        <v>8</v>
      </c>
    </row>
    <row r="18" ht="12.75" customHeight="1" spans="1:6">
      <c r="A18" s="97" t="s">
        <v>21</v>
      </c>
      <c r="B18" s="99">
        <v>1</v>
      </c>
      <c r="C18" s="99">
        <v>3</v>
      </c>
      <c r="D18" s="99">
        <v>0</v>
      </c>
      <c r="E18" s="99">
        <v>7</v>
      </c>
      <c r="F18" s="99">
        <f t="shared" si="0"/>
        <v>11</v>
      </c>
    </row>
    <row r="19" ht="12.75" customHeight="1" spans="1:6">
      <c r="A19" s="97" t="s">
        <v>22</v>
      </c>
      <c r="B19" s="99">
        <v>0</v>
      </c>
      <c r="C19" s="99">
        <v>2</v>
      </c>
      <c r="D19" s="99">
        <v>0</v>
      </c>
      <c r="E19" s="99">
        <v>0</v>
      </c>
      <c r="F19" s="99">
        <f t="shared" si="0"/>
        <v>2</v>
      </c>
    </row>
    <row r="20" ht="12.75" customHeight="1" spans="1:6">
      <c r="A20" s="97" t="s">
        <v>23</v>
      </c>
      <c r="B20" s="99">
        <v>0</v>
      </c>
      <c r="C20" s="99">
        <v>3</v>
      </c>
      <c r="D20" s="99">
        <v>0</v>
      </c>
      <c r="E20" s="99">
        <v>5</v>
      </c>
      <c r="F20" s="99">
        <f t="shared" si="0"/>
        <v>8</v>
      </c>
    </row>
    <row r="21" ht="12.75" customHeight="1" spans="1:6">
      <c r="A21" s="100" t="s">
        <v>24</v>
      </c>
      <c r="B21" s="101">
        <f>SUM(B22:B28)</f>
        <v>43</v>
      </c>
      <c r="C21" s="101">
        <f>SUM(C22:C28)</f>
        <v>43</v>
      </c>
      <c r="D21" s="101">
        <f>SUM(D22:D28)</f>
        <v>0</v>
      </c>
      <c r="E21" s="101">
        <f>SUM(E22:E28)</f>
        <v>115</v>
      </c>
      <c r="F21" s="101">
        <f>SUM(B21,C21,D21,E21)</f>
        <v>201</v>
      </c>
    </row>
    <row r="22" s="88" customFormat="1" ht="12.75" customHeight="1" spans="1:6">
      <c r="A22" s="97" t="s">
        <v>25</v>
      </c>
      <c r="B22" s="99">
        <v>7</v>
      </c>
      <c r="C22" s="99">
        <v>10</v>
      </c>
      <c r="D22" s="99">
        <v>0</v>
      </c>
      <c r="E22" s="99">
        <v>28</v>
      </c>
      <c r="F22" s="99">
        <f>SUM(B22+C22+E22)</f>
        <v>45</v>
      </c>
    </row>
    <row r="23" s="88" customFormat="1" ht="12.75" customHeight="1" spans="1:6">
      <c r="A23" s="97" t="s">
        <v>26</v>
      </c>
      <c r="B23" s="99">
        <v>3</v>
      </c>
      <c r="C23" s="99">
        <v>4</v>
      </c>
      <c r="D23" s="99">
        <v>0</v>
      </c>
      <c r="E23" s="99">
        <v>5</v>
      </c>
      <c r="F23" s="99">
        <f t="shared" ref="F23:F28" si="1">SUM(B23+C23+E23)</f>
        <v>12</v>
      </c>
    </row>
    <row r="24" s="88" customFormat="1" ht="12.75" customHeight="1" spans="1:6">
      <c r="A24" s="97" t="s">
        <v>27</v>
      </c>
      <c r="B24" s="99">
        <v>7</v>
      </c>
      <c r="C24" s="99">
        <v>6</v>
      </c>
      <c r="D24" s="99">
        <v>0</v>
      </c>
      <c r="E24" s="99">
        <v>9</v>
      </c>
      <c r="F24" s="99">
        <f t="shared" si="1"/>
        <v>22</v>
      </c>
    </row>
    <row r="25" s="88" customFormat="1" ht="12.75" customHeight="1" spans="1:6">
      <c r="A25" s="97" t="s">
        <v>28</v>
      </c>
      <c r="B25" s="99">
        <v>8</v>
      </c>
      <c r="C25" s="99">
        <v>4</v>
      </c>
      <c r="D25" s="99">
        <v>0</v>
      </c>
      <c r="E25" s="99">
        <v>16</v>
      </c>
      <c r="F25" s="99">
        <f t="shared" si="1"/>
        <v>28</v>
      </c>
    </row>
    <row r="26" s="88" customFormat="1" ht="12.75" customHeight="1" spans="1:6">
      <c r="A26" s="97" t="s">
        <v>29</v>
      </c>
      <c r="B26" s="102">
        <v>6</v>
      </c>
      <c r="C26" s="102">
        <v>7</v>
      </c>
      <c r="D26" s="102">
        <v>0</v>
      </c>
      <c r="E26" s="99">
        <v>15</v>
      </c>
      <c r="F26" s="99">
        <f t="shared" si="1"/>
        <v>28</v>
      </c>
    </row>
    <row r="27" s="88" customFormat="1" ht="12.75" customHeight="1" spans="1:6">
      <c r="A27" s="97" t="s">
        <v>30</v>
      </c>
      <c r="B27" s="99">
        <v>6</v>
      </c>
      <c r="C27" s="99">
        <v>8</v>
      </c>
      <c r="D27" s="99">
        <v>0</v>
      </c>
      <c r="E27" s="99">
        <v>32</v>
      </c>
      <c r="F27" s="99">
        <f t="shared" si="1"/>
        <v>46</v>
      </c>
    </row>
    <row r="28" s="88" customFormat="1" ht="12.75" customHeight="1" spans="1:6">
      <c r="A28" s="97" t="s">
        <v>31</v>
      </c>
      <c r="B28" s="99">
        <v>6</v>
      </c>
      <c r="C28" s="99">
        <v>4</v>
      </c>
      <c r="D28" s="99">
        <v>0</v>
      </c>
      <c r="E28" s="99">
        <v>10</v>
      </c>
      <c r="F28" s="99">
        <f t="shared" si="1"/>
        <v>20</v>
      </c>
    </row>
    <row r="29" ht="12.75" customHeight="1" spans="1:6">
      <c r="A29" s="100" t="s">
        <v>32</v>
      </c>
      <c r="B29" s="101">
        <f>SUM(B30:B35)</f>
        <v>19</v>
      </c>
      <c r="C29" s="101">
        <f>SUM(C30:C35)</f>
        <v>15</v>
      </c>
      <c r="D29" s="101">
        <f>SUM(D30:D35)</f>
        <v>0</v>
      </c>
      <c r="E29" s="101">
        <f>SUM(E30:E35)</f>
        <v>43</v>
      </c>
      <c r="F29" s="101">
        <f>SUM(B29,C29,D29,E29)</f>
        <v>77</v>
      </c>
    </row>
    <row r="30" s="88" customFormat="1" ht="12.75" customHeight="1" spans="1:6">
      <c r="A30" s="97" t="s">
        <v>33</v>
      </c>
      <c r="B30" s="102">
        <v>2</v>
      </c>
      <c r="C30" s="99">
        <v>1</v>
      </c>
      <c r="D30" s="99">
        <v>0</v>
      </c>
      <c r="E30" s="99">
        <v>6</v>
      </c>
      <c r="F30" s="99">
        <f t="shared" ref="F30:F35" si="2">SUM(B30+C30+E30)</f>
        <v>9</v>
      </c>
    </row>
    <row r="31" s="88" customFormat="1" ht="12.75" customHeight="1" spans="1:6">
      <c r="A31" s="97" t="s">
        <v>34</v>
      </c>
      <c r="B31" s="99">
        <v>6</v>
      </c>
      <c r="C31" s="99">
        <v>6</v>
      </c>
      <c r="D31" s="99">
        <v>0</v>
      </c>
      <c r="E31" s="99">
        <v>10</v>
      </c>
      <c r="F31" s="99">
        <f t="shared" si="2"/>
        <v>22</v>
      </c>
    </row>
    <row r="32" s="88" customFormat="1" ht="12.75" customHeight="1" spans="1:6">
      <c r="A32" s="97" t="s">
        <v>35</v>
      </c>
      <c r="B32" s="99">
        <v>1</v>
      </c>
      <c r="C32" s="99">
        <v>0</v>
      </c>
      <c r="D32" s="99">
        <v>0</v>
      </c>
      <c r="E32" s="99">
        <v>0</v>
      </c>
      <c r="F32" s="99">
        <f t="shared" si="2"/>
        <v>1</v>
      </c>
    </row>
    <row r="33" s="88" customFormat="1" ht="12.75" customHeight="1" spans="1:6">
      <c r="A33" s="97" t="s">
        <v>36</v>
      </c>
      <c r="B33" s="99">
        <v>3</v>
      </c>
      <c r="C33" s="99">
        <v>2</v>
      </c>
      <c r="D33" s="99">
        <v>0</v>
      </c>
      <c r="E33" s="99">
        <v>17</v>
      </c>
      <c r="F33" s="99">
        <f t="shared" si="2"/>
        <v>22</v>
      </c>
    </row>
    <row r="34" s="88" customFormat="1" ht="12.75" customHeight="1" spans="1:6">
      <c r="A34" s="97" t="s">
        <v>37</v>
      </c>
      <c r="B34" s="99">
        <v>5</v>
      </c>
      <c r="C34" s="99">
        <v>3</v>
      </c>
      <c r="D34" s="99">
        <v>0</v>
      </c>
      <c r="E34" s="99">
        <v>4</v>
      </c>
      <c r="F34" s="99">
        <f t="shared" si="2"/>
        <v>12</v>
      </c>
    </row>
    <row r="35" s="88" customFormat="1" ht="12.75" customHeight="1" spans="1:6">
      <c r="A35" s="97" t="s">
        <v>38</v>
      </c>
      <c r="B35" s="99">
        <v>2</v>
      </c>
      <c r="C35" s="99">
        <v>3</v>
      </c>
      <c r="D35" s="99">
        <v>0</v>
      </c>
      <c r="E35" s="99">
        <v>6</v>
      </c>
      <c r="F35" s="99">
        <f t="shared" si="2"/>
        <v>11</v>
      </c>
    </row>
    <row r="36" ht="12.75" customHeight="1" spans="1:6">
      <c r="A36" s="100" t="s">
        <v>39</v>
      </c>
      <c r="B36" s="101">
        <f>SUM(B37:B46)</f>
        <v>16</v>
      </c>
      <c r="C36" s="101">
        <f>SUM(C37:C46)</f>
        <v>16</v>
      </c>
      <c r="D36" s="101">
        <f>SUM(D37:D46)</f>
        <v>0</v>
      </c>
      <c r="E36" s="101">
        <f>SUM(E37:E46)</f>
        <v>49</v>
      </c>
      <c r="F36" s="101">
        <f>SUM(B36,C36,D36,E36)</f>
        <v>81</v>
      </c>
    </row>
    <row r="37" ht="12.75" customHeight="1" spans="1:6">
      <c r="A37" s="97" t="s">
        <v>40</v>
      </c>
      <c r="B37" s="99">
        <v>2</v>
      </c>
      <c r="C37" s="99">
        <v>1</v>
      </c>
      <c r="D37" s="99">
        <v>0</v>
      </c>
      <c r="E37" s="99">
        <v>2</v>
      </c>
      <c r="F37" s="99">
        <f>SUM(B37+C37+E37)</f>
        <v>5</v>
      </c>
    </row>
    <row r="38" ht="12.75" customHeight="1" spans="1:6">
      <c r="A38" s="97" t="s">
        <v>41</v>
      </c>
      <c r="B38" s="99">
        <v>1</v>
      </c>
      <c r="C38" s="99">
        <v>0</v>
      </c>
      <c r="D38" s="99">
        <v>0</v>
      </c>
      <c r="E38" s="99">
        <v>1</v>
      </c>
      <c r="F38" s="99">
        <f t="shared" ref="F38:F46" si="3">SUM(B38+C38+E38)</f>
        <v>2</v>
      </c>
    </row>
    <row r="39" ht="12.75" customHeight="1" spans="1:6">
      <c r="A39" s="97" t="s">
        <v>42</v>
      </c>
      <c r="B39" s="99">
        <v>2</v>
      </c>
      <c r="C39" s="99">
        <v>7</v>
      </c>
      <c r="D39" s="99">
        <v>0</v>
      </c>
      <c r="E39" s="99">
        <v>13</v>
      </c>
      <c r="F39" s="99">
        <f t="shared" si="3"/>
        <v>22</v>
      </c>
    </row>
    <row r="40" ht="12.75" customHeight="1" spans="1:6">
      <c r="A40" s="97" t="s">
        <v>43</v>
      </c>
      <c r="B40" s="99">
        <v>2</v>
      </c>
      <c r="C40" s="99">
        <v>2</v>
      </c>
      <c r="D40" s="99">
        <v>0</v>
      </c>
      <c r="E40" s="99">
        <v>5</v>
      </c>
      <c r="F40" s="99">
        <f t="shared" si="3"/>
        <v>9</v>
      </c>
    </row>
    <row r="41" ht="12.75" customHeight="1" spans="1:6">
      <c r="A41" s="97" t="s">
        <v>44</v>
      </c>
      <c r="B41" s="99">
        <v>1</v>
      </c>
      <c r="C41" s="99">
        <v>0</v>
      </c>
      <c r="D41" s="99">
        <v>0</v>
      </c>
      <c r="E41" s="99">
        <v>1</v>
      </c>
      <c r="F41" s="99">
        <f t="shared" si="3"/>
        <v>2</v>
      </c>
    </row>
    <row r="42" ht="12.75" customHeight="1" spans="1:6">
      <c r="A42" s="97" t="s">
        <v>45</v>
      </c>
      <c r="B42" s="99">
        <v>2</v>
      </c>
      <c r="C42" s="99">
        <v>5</v>
      </c>
      <c r="D42" s="99">
        <v>0</v>
      </c>
      <c r="E42" s="99">
        <v>10</v>
      </c>
      <c r="F42" s="99">
        <f t="shared" si="3"/>
        <v>17</v>
      </c>
    </row>
    <row r="43" ht="12.75" customHeight="1" spans="1:6">
      <c r="A43" s="97" t="s">
        <v>46</v>
      </c>
      <c r="B43" s="99">
        <v>1</v>
      </c>
      <c r="C43" s="99">
        <v>0</v>
      </c>
      <c r="D43" s="99">
        <v>0</v>
      </c>
      <c r="E43" s="99">
        <v>1</v>
      </c>
      <c r="F43" s="99">
        <f t="shared" si="3"/>
        <v>2</v>
      </c>
    </row>
    <row r="44" ht="12.75" customHeight="1" spans="1:6">
      <c r="A44" s="97" t="s">
        <v>47</v>
      </c>
      <c r="B44" s="99">
        <v>1</v>
      </c>
      <c r="C44" s="99">
        <v>0</v>
      </c>
      <c r="D44" s="99">
        <v>0</v>
      </c>
      <c r="E44" s="99">
        <v>8</v>
      </c>
      <c r="F44" s="99">
        <f t="shared" si="3"/>
        <v>9</v>
      </c>
    </row>
    <row r="45" ht="12.75" customHeight="1" spans="1:6">
      <c r="A45" s="97" t="s">
        <v>48</v>
      </c>
      <c r="B45" s="99">
        <v>3</v>
      </c>
      <c r="C45" s="99">
        <v>0</v>
      </c>
      <c r="D45" s="99">
        <v>0</v>
      </c>
      <c r="E45" s="99">
        <v>2</v>
      </c>
      <c r="F45" s="99">
        <f t="shared" si="3"/>
        <v>5</v>
      </c>
    </row>
    <row r="46" ht="12.75" customHeight="1" spans="1:6">
      <c r="A46" s="97" t="s">
        <v>49</v>
      </c>
      <c r="B46" s="99">
        <v>1</v>
      </c>
      <c r="C46" s="99">
        <v>1</v>
      </c>
      <c r="D46" s="99">
        <v>0</v>
      </c>
      <c r="E46" s="99">
        <v>6</v>
      </c>
      <c r="F46" s="99">
        <f t="shared" si="3"/>
        <v>8</v>
      </c>
    </row>
    <row r="47" ht="12.75" customHeight="1" spans="1:6">
      <c r="A47" s="100" t="s">
        <v>50</v>
      </c>
      <c r="B47" s="101">
        <f>SUM(B48:B62)</f>
        <v>46</v>
      </c>
      <c r="C47" s="101">
        <f>SUM(C48:C62)</f>
        <v>62</v>
      </c>
      <c r="D47" s="101">
        <f>SUM(D48:D62)</f>
        <v>0</v>
      </c>
      <c r="E47" s="101">
        <f>SUM(E48:E62)</f>
        <v>146</v>
      </c>
      <c r="F47" s="101">
        <f>SUM(B47,C47,D47,E47)</f>
        <v>254</v>
      </c>
    </row>
    <row r="48" ht="15" customHeight="1" spans="1:6">
      <c r="A48" s="97" t="s">
        <v>51</v>
      </c>
      <c r="B48" s="99">
        <v>0</v>
      </c>
      <c r="C48" s="99">
        <v>0</v>
      </c>
      <c r="D48" s="99">
        <v>0</v>
      </c>
      <c r="E48" s="99">
        <v>0</v>
      </c>
      <c r="F48" s="99">
        <f>SUM(B48+C48+E48)</f>
        <v>0</v>
      </c>
    </row>
    <row r="49" ht="12.75" customHeight="1" spans="1:6">
      <c r="A49" s="97" t="s">
        <v>52</v>
      </c>
      <c r="B49" s="99">
        <v>2</v>
      </c>
      <c r="C49" s="99">
        <v>2</v>
      </c>
      <c r="D49" s="99">
        <v>0</v>
      </c>
      <c r="E49" s="99">
        <v>4</v>
      </c>
      <c r="F49" s="99">
        <f t="shared" ref="F49:F62" si="4">SUM(B49+C49+E49)</f>
        <v>8</v>
      </c>
    </row>
    <row r="50" ht="12.75" customHeight="1" spans="1:6">
      <c r="A50" s="97" t="s">
        <v>53</v>
      </c>
      <c r="B50" s="98">
        <v>3</v>
      </c>
      <c r="C50" s="99">
        <v>7</v>
      </c>
      <c r="D50" s="99">
        <v>0</v>
      </c>
      <c r="E50" s="99">
        <v>15</v>
      </c>
      <c r="F50" s="99">
        <f t="shared" si="4"/>
        <v>25</v>
      </c>
    </row>
    <row r="51" ht="12.75" customHeight="1" spans="1:6">
      <c r="A51" s="97" t="s">
        <v>54</v>
      </c>
      <c r="B51" s="99">
        <v>3</v>
      </c>
      <c r="C51" s="99">
        <v>6</v>
      </c>
      <c r="D51" s="99">
        <v>0</v>
      </c>
      <c r="E51" s="99">
        <v>12</v>
      </c>
      <c r="F51" s="99">
        <f t="shared" si="4"/>
        <v>21</v>
      </c>
    </row>
    <row r="52" ht="12.75" customHeight="1" spans="1:6">
      <c r="A52" s="97" t="s">
        <v>55</v>
      </c>
      <c r="B52" s="99">
        <v>6</v>
      </c>
      <c r="C52" s="99">
        <v>4</v>
      </c>
      <c r="D52" s="99">
        <v>0</v>
      </c>
      <c r="E52" s="99">
        <v>9</v>
      </c>
      <c r="F52" s="99">
        <f t="shared" si="4"/>
        <v>19</v>
      </c>
    </row>
    <row r="53" ht="12.75" customHeight="1" spans="1:6">
      <c r="A53" s="97" t="s">
        <v>56</v>
      </c>
      <c r="B53" s="99">
        <v>5</v>
      </c>
      <c r="C53" s="99">
        <v>2</v>
      </c>
      <c r="D53" s="99">
        <v>0</v>
      </c>
      <c r="E53" s="99">
        <v>8</v>
      </c>
      <c r="F53" s="99">
        <f t="shared" si="4"/>
        <v>15</v>
      </c>
    </row>
    <row r="54" ht="12.75" customHeight="1" spans="1:6">
      <c r="A54" s="97" t="s">
        <v>57</v>
      </c>
      <c r="B54" s="99">
        <v>5</v>
      </c>
      <c r="C54" s="99">
        <v>9</v>
      </c>
      <c r="D54" s="99">
        <v>0</v>
      </c>
      <c r="E54" s="99">
        <v>7</v>
      </c>
      <c r="F54" s="99">
        <f t="shared" si="4"/>
        <v>21</v>
      </c>
    </row>
    <row r="55" ht="12.75" customHeight="1" spans="1:6">
      <c r="A55" s="97" t="s">
        <v>58</v>
      </c>
      <c r="B55" s="99">
        <v>3</v>
      </c>
      <c r="C55" s="99">
        <v>6</v>
      </c>
      <c r="D55" s="99">
        <v>0</v>
      </c>
      <c r="E55" s="99">
        <v>11</v>
      </c>
      <c r="F55" s="99">
        <f t="shared" si="4"/>
        <v>20</v>
      </c>
    </row>
    <row r="56" ht="15" customHeight="1" spans="1:6">
      <c r="A56" s="97" t="s">
        <v>59</v>
      </c>
      <c r="B56" s="99">
        <v>0</v>
      </c>
      <c r="C56" s="99">
        <v>0</v>
      </c>
      <c r="D56" s="99">
        <v>0</v>
      </c>
      <c r="E56" s="99">
        <v>0</v>
      </c>
      <c r="F56" s="99">
        <f t="shared" si="4"/>
        <v>0</v>
      </c>
    </row>
    <row r="57" ht="12.75" customHeight="1" spans="1:6">
      <c r="A57" s="97" t="s">
        <v>60</v>
      </c>
      <c r="B57" s="99">
        <v>3</v>
      </c>
      <c r="C57" s="99">
        <v>5</v>
      </c>
      <c r="D57" s="99">
        <v>0</v>
      </c>
      <c r="E57" s="99">
        <v>24</v>
      </c>
      <c r="F57" s="99">
        <f t="shared" si="4"/>
        <v>32</v>
      </c>
    </row>
    <row r="58" ht="12.75" customHeight="1" spans="1:6">
      <c r="A58" s="97" t="s">
        <v>61</v>
      </c>
      <c r="B58" s="99">
        <v>4</v>
      </c>
      <c r="C58" s="99">
        <v>2</v>
      </c>
      <c r="D58" s="99">
        <v>0</v>
      </c>
      <c r="E58" s="99">
        <v>7</v>
      </c>
      <c r="F58" s="99">
        <f t="shared" si="4"/>
        <v>13</v>
      </c>
    </row>
    <row r="59" ht="12.75" customHeight="1" spans="1:6">
      <c r="A59" s="97" t="s">
        <v>62</v>
      </c>
      <c r="B59" s="99">
        <v>6</v>
      </c>
      <c r="C59" s="99">
        <v>11</v>
      </c>
      <c r="D59" s="99">
        <v>0</v>
      </c>
      <c r="E59" s="99">
        <v>20</v>
      </c>
      <c r="F59" s="99">
        <f t="shared" si="4"/>
        <v>37</v>
      </c>
    </row>
    <row r="60" ht="12.75" customHeight="1" spans="1:6">
      <c r="A60" s="97" t="s">
        <v>63</v>
      </c>
      <c r="B60" s="99">
        <v>5</v>
      </c>
      <c r="C60" s="99">
        <v>8</v>
      </c>
      <c r="D60" s="99">
        <v>0</v>
      </c>
      <c r="E60" s="99">
        <v>29</v>
      </c>
      <c r="F60" s="99">
        <f t="shared" si="4"/>
        <v>42</v>
      </c>
    </row>
    <row r="61" ht="12.75" customHeight="1" spans="1:6">
      <c r="A61" s="97" t="s">
        <v>64</v>
      </c>
      <c r="B61" s="99">
        <v>1</v>
      </c>
      <c r="C61" s="99">
        <v>0</v>
      </c>
      <c r="D61" s="99">
        <v>0</v>
      </c>
      <c r="E61" s="99">
        <v>0</v>
      </c>
      <c r="F61" s="99">
        <f t="shared" si="4"/>
        <v>1</v>
      </c>
    </row>
    <row r="62" ht="12.75" customHeight="1" spans="1:6">
      <c r="A62" s="97" t="s">
        <v>65</v>
      </c>
      <c r="B62" s="99">
        <v>0</v>
      </c>
      <c r="C62" s="99">
        <v>0</v>
      </c>
      <c r="D62" s="99">
        <v>0</v>
      </c>
      <c r="E62" s="99">
        <v>0</v>
      </c>
      <c r="F62" s="99">
        <f t="shared" si="4"/>
        <v>0</v>
      </c>
    </row>
    <row r="63" ht="12.75" customHeight="1" spans="1:6">
      <c r="A63" s="103" t="s">
        <v>66</v>
      </c>
      <c r="B63" s="101">
        <f>SUM(B64:B68)</f>
        <v>18</v>
      </c>
      <c r="C63" s="101">
        <f>SUM(C64:C68)</f>
        <v>19</v>
      </c>
      <c r="D63" s="101">
        <f>SUM(D64:D68)</f>
        <v>0</v>
      </c>
      <c r="E63" s="101">
        <f>SUM(E64:E68)</f>
        <v>104</v>
      </c>
      <c r="F63" s="101">
        <f>SUM(B63,C63,D63,E63)</f>
        <v>141</v>
      </c>
    </row>
    <row r="64" ht="12.75" customHeight="1" spans="1:6">
      <c r="A64" s="97" t="s">
        <v>67</v>
      </c>
      <c r="B64" s="99">
        <v>4</v>
      </c>
      <c r="C64" s="99">
        <v>2</v>
      </c>
      <c r="D64" s="99">
        <v>0</v>
      </c>
      <c r="E64" s="99">
        <v>10</v>
      </c>
      <c r="F64" s="99">
        <f>SUM(B64+C64+E64)</f>
        <v>16</v>
      </c>
    </row>
    <row r="65" ht="12.75" customHeight="1" spans="1:6">
      <c r="A65" s="97" t="s">
        <v>68</v>
      </c>
      <c r="B65" s="99">
        <v>4</v>
      </c>
      <c r="C65" s="99">
        <v>4</v>
      </c>
      <c r="D65" s="99">
        <v>0</v>
      </c>
      <c r="E65" s="99">
        <v>23</v>
      </c>
      <c r="F65" s="99">
        <f>SUM(B65+C65+E65)</f>
        <v>31</v>
      </c>
    </row>
    <row r="66" ht="12.75" customHeight="1" spans="1:6">
      <c r="A66" s="97" t="s">
        <v>69</v>
      </c>
      <c r="B66" s="99">
        <v>5</v>
      </c>
      <c r="C66" s="99">
        <v>5</v>
      </c>
      <c r="D66" s="99">
        <v>0</v>
      </c>
      <c r="E66" s="99">
        <v>22</v>
      </c>
      <c r="F66" s="99">
        <f>SUM(B66+C66+E66)</f>
        <v>32</v>
      </c>
    </row>
    <row r="67" ht="12.75" customHeight="1" spans="1:6">
      <c r="A67" s="97" t="s">
        <v>70</v>
      </c>
      <c r="B67" s="99">
        <v>3</v>
      </c>
      <c r="C67" s="99">
        <v>7</v>
      </c>
      <c r="D67" s="99">
        <v>0</v>
      </c>
      <c r="E67" s="99">
        <v>45</v>
      </c>
      <c r="F67" s="99">
        <f>SUM(B67+C67+E67)</f>
        <v>55</v>
      </c>
    </row>
    <row r="68" ht="12.75" customHeight="1" spans="1:6">
      <c r="A68" s="97" t="s">
        <v>71</v>
      </c>
      <c r="B68" s="99">
        <v>2</v>
      </c>
      <c r="C68" s="99">
        <v>1</v>
      </c>
      <c r="D68" s="99">
        <v>0</v>
      </c>
      <c r="E68" s="99">
        <v>4</v>
      </c>
      <c r="F68" s="99">
        <f>SUM(B68+C68+E68)</f>
        <v>7</v>
      </c>
    </row>
    <row r="69" ht="12.75" customHeight="1" spans="1:6">
      <c r="A69" s="103" t="s">
        <v>72</v>
      </c>
      <c r="B69" s="101">
        <f>SUM(B70:B79)</f>
        <v>21</v>
      </c>
      <c r="C69" s="101">
        <f>SUM(C70:C79)</f>
        <v>21</v>
      </c>
      <c r="D69" s="101">
        <f>SUM(D70:D79)</f>
        <v>0</v>
      </c>
      <c r="E69" s="101">
        <f>SUM(E70:E79)</f>
        <v>49</v>
      </c>
      <c r="F69" s="101">
        <f>SUM(B69,C69,D69,E69)</f>
        <v>91</v>
      </c>
    </row>
    <row r="70" ht="12.75" customHeight="1" spans="1:6">
      <c r="A70" s="97" t="s">
        <v>40</v>
      </c>
      <c r="B70" s="99">
        <v>1</v>
      </c>
      <c r="C70" s="99">
        <v>1</v>
      </c>
      <c r="D70" s="99">
        <v>0</v>
      </c>
      <c r="E70" s="99">
        <v>1</v>
      </c>
      <c r="F70" s="99">
        <f>SUM(B70+C70+E70)</f>
        <v>3</v>
      </c>
    </row>
    <row r="71" ht="12.75" customHeight="1" spans="1:6">
      <c r="A71" s="97" t="s">
        <v>73</v>
      </c>
      <c r="B71" s="99">
        <v>2</v>
      </c>
      <c r="C71" s="99">
        <v>5</v>
      </c>
      <c r="D71" s="99">
        <v>0</v>
      </c>
      <c r="E71" s="99">
        <v>23</v>
      </c>
      <c r="F71" s="99">
        <f t="shared" ref="F71:F79" si="5">SUM(B71+C71+E71)</f>
        <v>30</v>
      </c>
    </row>
    <row r="72" ht="12.75" customHeight="1" spans="1:6">
      <c r="A72" s="97" t="s">
        <v>41</v>
      </c>
      <c r="B72" s="99">
        <v>0</v>
      </c>
      <c r="C72" s="99">
        <v>0</v>
      </c>
      <c r="D72" s="99">
        <v>0</v>
      </c>
      <c r="E72" s="99">
        <v>0</v>
      </c>
      <c r="F72" s="99">
        <f t="shared" si="5"/>
        <v>0</v>
      </c>
    </row>
    <row r="73" ht="12.75" customHeight="1" spans="1:6">
      <c r="A73" s="97" t="s">
        <v>55</v>
      </c>
      <c r="B73" s="99">
        <v>2</v>
      </c>
      <c r="C73" s="99">
        <v>7</v>
      </c>
      <c r="D73" s="99">
        <v>0</v>
      </c>
      <c r="E73" s="99">
        <v>4</v>
      </c>
      <c r="F73" s="99">
        <f t="shared" si="5"/>
        <v>13</v>
      </c>
    </row>
    <row r="74" ht="12.75" customHeight="1" spans="1:6">
      <c r="A74" s="97" t="s">
        <v>74</v>
      </c>
      <c r="B74" s="99">
        <v>5</v>
      </c>
      <c r="C74" s="99">
        <v>2</v>
      </c>
      <c r="D74" s="99">
        <v>0</v>
      </c>
      <c r="E74" s="99">
        <v>2</v>
      </c>
      <c r="F74" s="99">
        <f t="shared" si="5"/>
        <v>9</v>
      </c>
    </row>
    <row r="75" ht="12.75" customHeight="1" spans="1:6">
      <c r="A75" s="97" t="s">
        <v>57</v>
      </c>
      <c r="B75" s="99">
        <v>4</v>
      </c>
      <c r="C75" s="99">
        <v>1</v>
      </c>
      <c r="D75" s="99">
        <v>0</v>
      </c>
      <c r="E75" s="99">
        <v>4</v>
      </c>
      <c r="F75" s="99">
        <f t="shared" si="5"/>
        <v>9</v>
      </c>
    </row>
    <row r="76" ht="12.75" customHeight="1" spans="1:6">
      <c r="A76" s="97" t="s">
        <v>59</v>
      </c>
      <c r="B76" s="99">
        <v>3</v>
      </c>
      <c r="C76" s="99">
        <v>2</v>
      </c>
      <c r="D76" s="99">
        <v>0</v>
      </c>
      <c r="E76" s="99">
        <v>9</v>
      </c>
      <c r="F76" s="99">
        <f t="shared" si="5"/>
        <v>14</v>
      </c>
    </row>
    <row r="77" ht="12.75" customHeight="1" spans="1:6">
      <c r="A77" s="97" t="s">
        <v>17</v>
      </c>
      <c r="B77" s="99">
        <v>2</v>
      </c>
      <c r="C77" s="99">
        <v>0</v>
      </c>
      <c r="D77" s="99">
        <v>0</v>
      </c>
      <c r="E77" s="99">
        <v>2</v>
      </c>
      <c r="F77" s="99">
        <f t="shared" si="5"/>
        <v>4</v>
      </c>
    </row>
    <row r="78" ht="12.75" customHeight="1" spans="1:6">
      <c r="A78" s="97" t="s">
        <v>18</v>
      </c>
      <c r="B78" s="99">
        <v>2</v>
      </c>
      <c r="C78" s="99">
        <v>2</v>
      </c>
      <c r="D78" s="99">
        <v>0</v>
      </c>
      <c r="E78" s="99">
        <v>2</v>
      </c>
      <c r="F78" s="99">
        <f t="shared" si="5"/>
        <v>6</v>
      </c>
    </row>
    <row r="79" ht="12.75" customHeight="1" spans="1:6">
      <c r="A79" s="97" t="s">
        <v>75</v>
      </c>
      <c r="B79" s="99">
        <v>0</v>
      </c>
      <c r="C79" s="99">
        <v>1</v>
      </c>
      <c r="D79" s="99">
        <v>0</v>
      </c>
      <c r="E79" s="99">
        <v>2</v>
      </c>
      <c r="F79" s="99">
        <f t="shared" si="5"/>
        <v>3</v>
      </c>
    </row>
    <row r="80" ht="12.75" customHeight="1" spans="1:6">
      <c r="A80" s="103" t="s">
        <v>76</v>
      </c>
      <c r="B80" s="101">
        <f>SUM(B81:B84)</f>
        <v>6</v>
      </c>
      <c r="C80" s="101">
        <f>SUM(C81:C84)</f>
        <v>4</v>
      </c>
      <c r="D80" s="101">
        <f>SUM(D81:D84)</f>
        <v>0</v>
      </c>
      <c r="E80" s="101">
        <f>SUM(E81:E84)</f>
        <v>21</v>
      </c>
      <c r="F80" s="101">
        <f>SUM(B80,C80,D80,E80)</f>
        <v>31</v>
      </c>
    </row>
    <row r="81" ht="12.75" customHeight="1" spans="1:6">
      <c r="A81" s="97" t="s">
        <v>77</v>
      </c>
      <c r="B81" s="99">
        <v>2</v>
      </c>
      <c r="C81" s="99">
        <v>2</v>
      </c>
      <c r="D81" s="99">
        <v>0</v>
      </c>
      <c r="E81" s="99">
        <v>6</v>
      </c>
      <c r="F81" s="99">
        <f>SUM(B81+C81+E81)</f>
        <v>10</v>
      </c>
    </row>
    <row r="82" ht="12.75" customHeight="1" spans="1:6">
      <c r="A82" s="97" t="s">
        <v>78</v>
      </c>
      <c r="B82" s="99">
        <v>2</v>
      </c>
      <c r="C82" s="99">
        <v>1</v>
      </c>
      <c r="D82" s="99">
        <v>0</v>
      </c>
      <c r="E82" s="99">
        <v>12</v>
      </c>
      <c r="F82" s="99">
        <f>SUM(B82+C82+E82)</f>
        <v>15</v>
      </c>
    </row>
    <row r="83" ht="12.75" customHeight="1" spans="1:6">
      <c r="A83" s="97" t="s">
        <v>79</v>
      </c>
      <c r="B83" s="99">
        <v>0</v>
      </c>
      <c r="C83" s="99">
        <v>0</v>
      </c>
      <c r="D83" s="99">
        <v>0</v>
      </c>
      <c r="E83" s="99">
        <v>0</v>
      </c>
      <c r="F83" s="99">
        <f>SUM(B83+C83+E83)</f>
        <v>0</v>
      </c>
    </row>
    <row r="84" ht="12.75" customHeight="1" spans="1:6">
      <c r="A84" s="97" t="s">
        <v>80</v>
      </c>
      <c r="B84" s="99">
        <v>2</v>
      </c>
      <c r="C84" s="99">
        <v>1</v>
      </c>
      <c r="D84" s="99">
        <v>0</v>
      </c>
      <c r="E84" s="99">
        <v>3</v>
      </c>
      <c r="F84" s="99">
        <f>SUM(B84+C84+E84)</f>
        <v>6</v>
      </c>
    </row>
    <row r="85" ht="12.75" customHeight="1" spans="1:6">
      <c r="A85" s="103" t="s">
        <v>81</v>
      </c>
      <c r="B85" s="101">
        <f>SUM(B86,B87,B88,B89,B90,B91,B92,B93,B94)</f>
        <v>13</v>
      </c>
      <c r="C85" s="101">
        <f>SUM(C86,C87,C88,C89,C90,C91,C92,C93,C94)</f>
        <v>23</v>
      </c>
      <c r="D85" s="101">
        <f>SUM(D86,D87,D88,D89,D90,D91,D92,D93,D94,D108)</f>
        <v>0</v>
      </c>
      <c r="E85" s="101">
        <f>SUM(E86:E94)</f>
        <v>106</v>
      </c>
      <c r="F85" s="101">
        <f>SUM(B85,C85,D85,E85)</f>
        <v>142</v>
      </c>
    </row>
    <row r="86" ht="12.75" customHeight="1" spans="1:6">
      <c r="A86" s="97" t="s">
        <v>82</v>
      </c>
      <c r="B86" s="99">
        <v>2</v>
      </c>
      <c r="C86" s="99">
        <v>3</v>
      </c>
      <c r="D86" s="99">
        <v>0</v>
      </c>
      <c r="E86" s="99">
        <v>16</v>
      </c>
      <c r="F86" s="99">
        <f>SUM(B86+C86+E86)</f>
        <v>21</v>
      </c>
    </row>
    <row r="87" ht="12.75" customHeight="1" spans="1:6">
      <c r="A87" s="97" t="s">
        <v>83</v>
      </c>
      <c r="B87" s="99">
        <v>1</v>
      </c>
      <c r="C87" s="99">
        <v>3</v>
      </c>
      <c r="D87" s="99">
        <v>0</v>
      </c>
      <c r="E87" s="99">
        <v>24</v>
      </c>
      <c r="F87" s="99">
        <f t="shared" ref="F87:F94" si="6">SUM(B87+C87+E87)</f>
        <v>28</v>
      </c>
    </row>
    <row r="88" ht="12.75" customHeight="1" spans="1:6">
      <c r="A88" s="97" t="s">
        <v>84</v>
      </c>
      <c r="B88" s="99">
        <v>1</v>
      </c>
      <c r="C88" s="99">
        <v>3</v>
      </c>
      <c r="D88" s="99">
        <v>0</v>
      </c>
      <c r="E88" s="99">
        <v>11</v>
      </c>
      <c r="F88" s="99">
        <f t="shared" si="6"/>
        <v>15</v>
      </c>
    </row>
    <row r="89" ht="12.75" customHeight="1" spans="1:6">
      <c r="A89" s="97" t="s">
        <v>85</v>
      </c>
      <c r="B89" s="99">
        <v>2</v>
      </c>
      <c r="C89" s="99">
        <v>6</v>
      </c>
      <c r="D89" s="99">
        <v>0</v>
      </c>
      <c r="E89" s="99">
        <v>28</v>
      </c>
      <c r="F89" s="99">
        <f t="shared" si="6"/>
        <v>36</v>
      </c>
    </row>
    <row r="90" ht="12.75" customHeight="1" spans="1:6">
      <c r="A90" s="97" t="s">
        <v>86</v>
      </c>
      <c r="B90" s="99">
        <v>2</v>
      </c>
      <c r="C90" s="99">
        <v>2</v>
      </c>
      <c r="D90" s="99">
        <v>0</v>
      </c>
      <c r="E90" s="99">
        <v>6</v>
      </c>
      <c r="F90" s="99">
        <f t="shared" si="6"/>
        <v>10</v>
      </c>
    </row>
    <row r="91" ht="12.75" customHeight="1" spans="1:6">
      <c r="A91" s="97" t="s">
        <v>87</v>
      </c>
      <c r="B91" s="99">
        <v>0</v>
      </c>
      <c r="C91" s="99">
        <v>1</v>
      </c>
      <c r="D91" s="99">
        <v>0</v>
      </c>
      <c r="E91" s="99">
        <v>4</v>
      </c>
      <c r="F91" s="99">
        <f t="shared" si="6"/>
        <v>5</v>
      </c>
    </row>
    <row r="92" ht="12.75" customHeight="1" spans="1:6">
      <c r="A92" s="97" t="s">
        <v>88</v>
      </c>
      <c r="B92" s="99">
        <v>2</v>
      </c>
      <c r="C92" s="99">
        <v>2</v>
      </c>
      <c r="D92" s="99">
        <v>0</v>
      </c>
      <c r="E92" s="99">
        <v>4</v>
      </c>
      <c r="F92" s="99">
        <f t="shared" si="6"/>
        <v>8</v>
      </c>
    </row>
    <row r="93" ht="12.75" customHeight="1" spans="1:6">
      <c r="A93" s="97" t="s">
        <v>89</v>
      </c>
      <c r="B93" s="99">
        <v>3</v>
      </c>
      <c r="C93" s="99">
        <v>2</v>
      </c>
      <c r="D93" s="99">
        <v>0</v>
      </c>
      <c r="E93" s="99">
        <v>8</v>
      </c>
      <c r="F93" s="99">
        <f t="shared" si="6"/>
        <v>13</v>
      </c>
    </row>
    <row r="94" ht="12.75" customHeight="1" spans="1:6">
      <c r="A94" s="97" t="s">
        <v>90</v>
      </c>
      <c r="B94" s="99">
        <v>0</v>
      </c>
      <c r="C94" s="99">
        <v>1</v>
      </c>
      <c r="D94" s="99">
        <v>0</v>
      </c>
      <c r="E94" s="99">
        <v>5</v>
      </c>
      <c r="F94" s="99">
        <f t="shared" si="6"/>
        <v>6</v>
      </c>
    </row>
    <row r="95" ht="12.75" customHeight="1" spans="1:6">
      <c r="A95" s="105" t="s">
        <v>91</v>
      </c>
      <c r="B95" s="106">
        <f>SUM(B96:B105)</f>
        <v>9</v>
      </c>
      <c r="C95" s="106">
        <f>SUM(C96:C105)</f>
        <v>16</v>
      </c>
      <c r="D95" s="106">
        <f>SUM(D96:D105)</f>
        <v>0</v>
      </c>
      <c r="E95" s="106">
        <f>SUM(E96:E105)</f>
        <v>49</v>
      </c>
      <c r="F95" s="106">
        <f>SUM(B95,C95,D95,E95)</f>
        <v>74</v>
      </c>
    </row>
    <row r="96" ht="12.75" customHeight="1" spans="1:6">
      <c r="A96" s="97" t="s">
        <v>92</v>
      </c>
      <c r="B96" s="99">
        <v>4</v>
      </c>
      <c r="C96" s="99">
        <v>4</v>
      </c>
      <c r="D96" s="99">
        <v>0</v>
      </c>
      <c r="E96" s="99">
        <v>4</v>
      </c>
      <c r="F96" s="99">
        <f>SUM(B96+C96+E96)</f>
        <v>12</v>
      </c>
    </row>
    <row r="97" ht="12.75" customHeight="1" spans="1:6">
      <c r="A97" s="97" t="s">
        <v>93</v>
      </c>
      <c r="B97" s="99">
        <v>1</v>
      </c>
      <c r="C97" s="99">
        <v>3</v>
      </c>
      <c r="D97" s="99">
        <v>0</v>
      </c>
      <c r="E97" s="99">
        <v>9</v>
      </c>
      <c r="F97" s="99">
        <f t="shared" ref="F97:F105" si="7">SUM(B97+C97+E97)</f>
        <v>13</v>
      </c>
    </row>
    <row r="98" ht="12.75" customHeight="1" spans="1:6">
      <c r="A98" s="97" t="s">
        <v>94</v>
      </c>
      <c r="B98" s="99"/>
      <c r="C98" s="99">
        <v>4</v>
      </c>
      <c r="D98" s="99"/>
      <c r="E98" s="99">
        <v>13</v>
      </c>
      <c r="F98" s="99">
        <f t="shared" si="7"/>
        <v>17</v>
      </c>
    </row>
    <row r="99" ht="12.75" customHeight="1" spans="1:6">
      <c r="A99" s="97" t="s">
        <v>95</v>
      </c>
      <c r="B99" s="99">
        <v>1</v>
      </c>
      <c r="C99" s="99">
        <v>2</v>
      </c>
      <c r="D99" s="99">
        <v>0</v>
      </c>
      <c r="E99" s="99">
        <v>14</v>
      </c>
      <c r="F99" s="99">
        <f t="shared" si="7"/>
        <v>17</v>
      </c>
    </row>
    <row r="100" ht="23" spans="1:6">
      <c r="A100" s="107" t="s">
        <v>96</v>
      </c>
      <c r="B100" s="99">
        <v>3</v>
      </c>
      <c r="C100" s="99">
        <v>3</v>
      </c>
      <c r="D100" s="99">
        <v>0</v>
      </c>
      <c r="E100" s="99">
        <v>9</v>
      </c>
      <c r="F100" s="99">
        <f t="shared" si="7"/>
        <v>15</v>
      </c>
    </row>
    <row r="101" spans="1:6">
      <c r="A101" s="108" t="s">
        <v>97</v>
      </c>
      <c r="B101" s="109">
        <v>0</v>
      </c>
      <c r="C101" s="109">
        <v>0</v>
      </c>
      <c r="D101" s="109">
        <v>0</v>
      </c>
      <c r="E101" s="109">
        <v>0</v>
      </c>
      <c r="F101" s="99">
        <f t="shared" si="7"/>
        <v>0</v>
      </c>
    </row>
    <row r="102" spans="1:6">
      <c r="A102" s="108" t="s">
        <v>98</v>
      </c>
      <c r="B102" s="109">
        <v>0</v>
      </c>
      <c r="C102" s="109">
        <v>0</v>
      </c>
      <c r="D102" s="109">
        <v>0</v>
      </c>
      <c r="E102" s="109">
        <v>0</v>
      </c>
      <c r="F102" s="99">
        <f t="shared" si="7"/>
        <v>0</v>
      </c>
    </row>
    <row r="103" spans="1:6">
      <c r="A103" s="108" t="s">
        <v>99</v>
      </c>
      <c r="B103" s="109">
        <v>0</v>
      </c>
      <c r="C103" s="109">
        <v>0</v>
      </c>
      <c r="D103" s="109">
        <v>0</v>
      </c>
      <c r="E103" s="109">
        <v>0</v>
      </c>
      <c r="F103" s="99">
        <f t="shared" si="7"/>
        <v>0</v>
      </c>
    </row>
    <row r="104" spans="1:6">
      <c r="A104" s="108" t="s">
        <v>100</v>
      </c>
      <c r="B104" s="109">
        <v>0</v>
      </c>
      <c r="C104" s="109">
        <v>0</v>
      </c>
      <c r="D104" s="109">
        <v>0</v>
      </c>
      <c r="E104" s="109">
        <v>0</v>
      </c>
      <c r="F104" s="99">
        <f t="shared" si="7"/>
        <v>0</v>
      </c>
    </row>
    <row r="105" spans="1:6">
      <c r="A105" s="108" t="s">
        <v>101</v>
      </c>
      <c r="B105" s="109">
        <v>0</v>
      </c>
      <c r="C105" s="109">
        <v>0</v>
      </c>
      <c r="D105" s="109">
        <v>0</v>
      </c>
      <c r="E105" s="109">
        <v>0</v>
      </c>
      <c r="F105" s="99">
        <f t="shared" si="7"/>
        <v>0</v>
      </c>
    </row>
    <row r="106" ht="12.75" customHeight="1" spans="1:6">
      <c r="A106" s="100" t="s">
        <v>102</v>
      </c>
      <c r="B106" s="101">
        <v>2</v>
      </c>
      <c r="C106" s="101">
        <v>4</v>
      </c>
      <c r="D106" s="101">
        <v>0</v>
      </c>
      <c r="E106" s="101">
        <v>7</v>
      </c>
      <c r="F106" s="101">
        <f>SUM(B106,C106,D106,E106)</f>
        <v>13</v>
      </c>
    </row>
    <row r="107" ht="12.75" customHeight="1" spans="1:6">
      <c r="A107" s="110" t="s">
        <v>103</v>
      </c>
      <c r="B107" s="111"/>
      <c r="C107" s="111"/>
      <c r="D107" s="111"/>
      <c r="E107" s="111"/>
      <c r="F107" s="101"/>
    </row>
    <row r="108" ht="15.75" customHeight="1" spans="1:6">
      <c r="A108" s="110" t="s">
        <v>104</v>
      </c>
      <c r="B108" s="111"/>
      <c r="C108" s="111"/>
      <c r="D108" s="111"/>
      <c r="E108" s="111"/>
      <c r="F108" s="101"/>
    </row>
    <row r="109" ht="12.75" customHeight="1" spans="1:6">
      <c r="A109" s="112" t="s">
        <v>105</v>
      </c>
      <c r="B109" s="113">
        <f>SUM(B4+B63+B69+B80+B85+B95+B106)</f>
        <v>257</v>
      </c>
      <c r="C109" s="113">
        <f>SUM(C4+C63+C69+C80+C85+C95+C106)</f>
        <v>285</v>
      </c>
      <c r="D109" s="113">
        <f>SUM(D4+D63+D69+D80+D85+D95+D106)</f>
        <v>0</v>
      </c>
      <c r="E109" s="113">
        <f>SUM(E4+E63+E69+E80+E85+E95+E106)</f>
        <v>831</v>
      </c>
      <c r="F109" s="113">
        <f>SUM(F4+F63+F69+F80+F85+F95+F106)</f>
        <v>1373</v>
      </c>
    </row>
    <row r="110" ht="9.95" customHeight="1" spans="1:6">
      <c r="A110" s="114" t="s">
        <v>106</v>
      </c>
      <c r="B110" s="115"/>
      <c r="C110" s="116"/>
      <c r="D110" s="116"/>
      <c r="E110" s="116"/>
      <c r="F110" s="116" t="s">
        <v>107</v>
      </c>
    </row>
    <row r="111" spans="1:5">
      <c r="A111" s="19"/>
      <c r="B111" s="19"/>
      <c r="C111" s="19"/>
      <c r="D111" s="19"/>
      <c r="E111" s="19"/>
    </row>
    <row r="112" spans="1:5">
      <c r="A112" s="19"/>
      <c r="B112" s="19"/>
      <c r="C112" s="19"/>
      <c r="D112" s="19"/>
      <c r="E112" s="19"/>
    </row>
    <row r="113" spans="1:5">
      <c r="A113" s="19"/>
      <c r="B113" s="19"/>
      <c r="C113" s="19"/>
      <c r="D113" s="19"/>
      <c r="E113" s="19"/>
    </row>
    <row r="114" spans="1:5">
      <c r="A114" s="19"/>
      <c r="B114" s="19"/>
      <c r="C114" s="19"/>
      <c r="D114" s="19"/>
      <c r="E114" s="19"/>
    </row>
    <row r="115" spans="1:5">
      <c r="A115" s="19"/>
      <c r="B115" s="19"/>
      <c r="C115" s="19"/>
      <c r="D115" s="19"/>
      <c r="E115" s="19"/>
    </row>
  </sheetData>
  <sheetProtection password="ED41" sheet="1" autoFilter="0" objects="1"/>
  <sortState ref="A30:CE35">
    <sortCondition ref="A30:A35"/>
  </sortState>
  <mergeCells count="3">
    <mergeCell ref="A1:F1"/>
    <mergeCell ref="B2:F2"/>
    <mergeCell ref="A2:A3"/>
  </mergeCells>
  <printOptions horizontalCentered="1"/>
  <pageMargins left="0.196850393700787" right="0.196850393700787" top="0.78740157480315" bottom="0.196850393700787" header="0.511811023622047" footer="0.511811023622047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4"/>
  <sheetViews>
    <sheetView showGridLines="0" topLeftCell="D1" workbookViewId="0">
      <selection activeCell="D3" sqref="D3:H3"/>
    </sheetView>
  </sheetViews>
  <sheetFormatPr defaultColWidth="9" defaultRowHeight="12" outlineLevelCol="7"/>
  <cols>
    <col min="1" max="1" width="32.1428571428571" style="16" customWidth="1"/>
    <col min="2" max="2" width="5.71428571428571" style="16" customWidth="1"/>
    <col min="3" max="3" width="7" style="16" customWidth="1"/>
    <col min="4" max="5" width="6.71428571428571" customWidth="1"/>
    <col min="6" max="6" width="7.57142857142857" customWidth="1"/>
    <col min="7" max="7" width="10.5714285714286" customWidth="1"/>
    <col min="8" max="8" width="8" style="52" customWidth="1"/>
  </cols>
  <sheetData>
    <row r="1" ht="24" customHeight="1" spans="1:8">
      <c r="A1" s="53" t="s">
        <v>108</v>
      </c>
      <c r="B1" s="53"/>
      <c r="C1" s="53"/>
      <c r="D1" s="53"/>
      <c r="E1" s="53"/>
      <c r="F1" s="53"/>
      <c r="G1" s="53"/>
      <c r="H1" s="53"/>
    </row>
    <row r="2" s="49" customFormat="1" ht="11.2" spans="1:8">
      <c r="A2" s="54" t="s">
        <v>109</v>
      </c>
      <c r="B2" s="54" t="s">
        <v>110</v>
      </c>
      <c r="C2" s="54" t="s">
        <v>111</v>
      </c>
      <c r="D2" s="55">
        <v>2020</v>
      </c>
      <c r="E2" s="71"/>
      <c r="F2" s="71"/>
      <c r="G2" s="71"/>
      <c r="H2" s="72"/>
    </row>
    <row r="3" s="49" customFormat="1" customHeight="1" spans="1:8">
      <c r="A3" s="54"/>
      <c r="B3" s="54"/>
      <c r="C3" s="54"/>
      <c r="D3" s="55" t="s">
        <v>112</v>
      </c>
      <c r="E3" s="71"/>
      <c r="F3" s="71"/>
      <c r="G3" s="71"/>
      <c r="H3" s="72"/>
    </row>
    <row r="4" s="49" customFormat="1" customHeight="1" spans="1:8">
      <c r="A4" s="54"/>
      <c r="B4" s="54"/>
      <c r="C4" s="54"/>
      <c r="D4" s="56" t="s">
        <v>2</v>
      </c>
      <c r="E4" s="56" t="s">
        <v>3</v>
      </c>
      <c r="F4" s="56" t="s">
        <v>4</v>
      </c>
      <c r="G4" s="56" t="s">
        <v>5</v>
      </c>
      <c r="H4" s="56" t="s">
        <v>6</v>
      </c>
    </row>
    <row r="5" s="50" customFormat="1" ht="11.6" spans="1:8">
      <c r="A5" s="57" t="s">
        <v>7</v>
      </c>
      <c r="B5" s="58"/>
      <c r="C5" s="58"/>
      <c r="D5" s="59">
        <f>SUM(D6,D38,D63,D78,D50)</f>
        <v>180</v>
      </c>
      <c r="E5" s="59">
        <f>SUM(E6,E38,E63,E78,E50)</f>
        <v>199</v>
      </c>
      <c r="F5" s="59">
        <f>SUM(F6,F38,F63,F78,F50)</f>
        <v>0</v>
      </c>
      <c r="G5" s="59">
        <f>SUM(G6,G38,G63,G78,G50)</f>
        <v>464</v>
      </c>
      <c r="H5" s="59">
        <f>SUM(H6,H38,H63,H78,H50)</f>
        <v>843</v>
      </c>
    </row>
    <row r="6" s="51" customFormat="1" customHeight="1" spans="1:8">
      <c r="A6" s="58" t="s">
        <v>8</v>
      </c>
      <c r="B6" s="58"/>
      <c r="C6" s="54"/>
      <c r="D6" s="59">
        <f>SUM(D7:D36)</f>
        <v>66</v>
      </c>
      <c r="E6" s="59">
        <f>SUM(E8:E36)</f>
        <v>61</v>
      </c>
      <c r="F6" s="59">
        <f>SUM(F7:F36)</f>
        <v>0</v>
      </c>
      <c r="G6" s="59">
        <f>SUM(G7:G36)</f>
        <v>144</v>
      </c>
      <c r="H6" s="73">
        <f>SUM(D6:G6)</f>
        <v>271</v>
      </c>
    </row>
    <row r="7" customHeight="1" spans="1:8">
      <c r="A7" s="60" t="s">
        <v>113</v>
      </c>
      <c r="B7" s="60" t="s">
        <v>114</v>
      </c>
      <c r="C7" s="60" t="s">
        <v>115</v>
      </c>
      <c r="D7" s="61">
        <v>0</v>
      </c>
      <c r="E7" s="61">
        <v>0</v>
      </c>
      <c r="F7" s="61">
        <v>0</v>
      </c>
      <c r="G7" s="61">
        <v>0</v>
      </c>
      <c r="H7" s="74">
        <f t="shared" ref="H7:H36" si="0">SUM(D7:G7)</f>
        <v>0</v>
      </c>
    </row>
    <row r="8" customHeight="1" spans="1:8">
      <c r="A8" s="60" t="s">
        <v>116</v>
      </c>
      <c r="B8" s="60" t="s">
        <v>114</v>
      </c>
      <c r="C8" s="62" t="s">
        <v>115</v>
      </c>
      <c r="D8" s="61">
        <v>2</v>
      </c>
      <c r="E8" s="61">
        <v>3</v>
      </c>
      <c r="F8" s="61">
        <v>0</v>
      </c>
      <c r="G8" s="61">
        <v>7</v>
      </c>
      <c r="H8" s="74">
        <f t="shared" si="0"/>
        <v>12</v>
      </c>
    </row>
    <row r="9" customHeight="1" spans="1:8">
      <c r="A9" s="60" t="s">
        <v>117</v>
      </c>
      <c r="B9" s="60" t="s">
        <v>114</v>
      </c>
      <c r="C9" s="60" t="s">
        <v>118</v>
      </c>
      <c r="D9" s="61">
        <v>0</v>
      </c>
      <c r="E9" s="61">
        <v>0</v>
      </c>
      <c r="F9" s="61">
        <v>0</v>
      </c>
      <c r="G9" s="61">
        <v>1</v>
      </c>
      <c r="H9" s="74">
        <f t="shared" si="0"/>
        <v>1</v>
      </c>
    </row>
    <row r="10" customHeight="1" spans="1:8">
      <c r="A10" s="62" t="s">
        <v>119</v>
      </c>
      <c r="B10" s="62" t="s">
        <v>114</v>
      </c>
      <c r="C10" s="62" t="s">
        <v>115</v>
      </c>
      <c r="D10" s="61">
        <v>3</v>
      </c>
      <c r="E10" s="61">
        <v>1</v>
      </c>
      <c r="F10" s="61">
        <v>0</v>
      </c>
      <c r="G10" s="61">
        <v>8</v>
      </c>
      <c r="H10" s="74">
        <f t="shared" si="0"/>
        <v>12</v>
      </c>
    </row>
    <row r="11" customHeight="1" spans="1:8">
      <c r="A11" s="62" t="s">
        <v>120</v>
      </c>
      <c r="B11" s="62" t="s">
        <v>114</v>
      </c>
      <c r="C11" s="62" t="s">
        <v>115</v>
      </c>
      <c r="D11" s="61">
        <v>6</v>
      </c>
      <c r="E11" s="61">
        <v>3</v>
      </c>
      <c r="F11" s="61">
        <v>0</v>
      </c>
      <c r="G11" s="61">
        <v>16</v>
      </c>
      <c r="H11" s="74">
        <f t="shared" si="0"/>
        <v>25</v>
      </c>
    </row>
    <row r="12" customHeight="1" spans="1:8">
      <c r="A12" s="62" t="s">
        <v>121</v>
      </c>
      <c r="B12" s="62" t="s">
        <v>114</v>
      </c>
      <c r="C12" s="62" t="s">
        <v>115</v>
      </c>
      <c r="D12" s="61">
        <v>7</v>
      </c>
      <c r="E12" s="61">
        <v>4</v>
      </c>
      <c r="F12" s="61">
        <v>0</v>
      </c>
      <c r="G12" s="61">
        <v>3</v>
      </c>
      <c r="H12" s="74">
        <f t="shared" si="0"/>
        <v>14</v>
      </c>
    </row>
    <row r="13" customHeight="1" spans="1:8">
      <c r="A13" s="60" t="s">
        <v>122</v>
      </c>
      <c r="B13" s="60" t="s">
        <v>114</v>
      </c>
      <c r="C13" s="62" t="s">
        <v>115</v>
      </c>
      <c r="D13" s="61">
        <v>2</v>
      </c>
      <c r="E13" s="61">
        <v>3</v>
      </c>
      <c r="F13" s="61">
        <v>0</v>
      </c>
      <c r="G13" s="61">
        <v>9</v>
      </c>
      <c r="H13" s="74">
        <f t="shared" si="0"/>
        <v>14</v>
      </c>
    </row>
    <row r="14" customHeight="1" spans="1:8">
      <c r="A14" s="60" t="s">
        <v>123</v>
      </c>
      <c r="B14" s="60" t="s">
        <v>114</v>
      </c>
      <c r="C14" s="62" t="s">
        <v>115</v>
      </c>
      <c r="D14" s="61">
        <v>5</v>
      </c>
      <c r="E14" s="61">
        <v>3</v>
      </c>
      <c r="F14" s="61">
        <v>0</v>
      </c>
      <c r="G14" s="61">
        <v>3</v>
      </c>
      <c r="H14" s="74">
        <f t="shared" si="0"/>
        <v>11</v>
      </c>
    </row>
    <row r="15" customHeight="1" spans="1:8">
      <c r="A15" s="62" t="s">
        <v>124</v>
      </c>
      <c r="B15" s="62" t="s">
        <v>114</v>
      </c>
      <c r="C15" s="62" t="s">
        <v>115</v>
      </c>
      <c r="D15" s="61">
        <v>0</v>
      </c>
      <c r="E15" s="61">
        <v>2</v>
      </c>
      <c r="F15" s="61">
        <v>0</v>
      </c>
      <c r="G15" s="61">
        <v>1</v>
      </c>
      <c r="H15" s="74">
        <f t="shared" si="0"/>
        <v>3</v>
      </c>
    </row>
    <row r="16" customHeight="1" spans="1:8">
      <c r="A16" s="60" t="s">
        <v>125</v>
      </c>
      <c r="B16" s="60" t="s">
        <v>114</v>
      </c>
      <c r="C16" s="60" t="s">
        <v>115</v>
      </c>
      <c r="D16" s="61">
        <v>2</v>
      </c>
      <c r="E16" s="61">
        <v>2</v>
      </c>
      <c r="F16" s="61">
        <v>0</v>
      </c>
      <c r="G16" s="61">
        <v>4</v>
      </c>
      <c r="H16" s="74">
        <f t="shared" si="0"/>
        <v>8</v>
      </c>
    </row>
    <row r="17" customHeight="1" spans="1:8">
      <c r="A17" s="60" t="s">
        <v>126</v>
      </c>
      <c r="B17" s="60" t="s">
        <v>114</v>
      </c>
      <c r="C17" s="60" t="s">
        <v>115</v>
      </c>
      <c r="D17" s="61">
        <v>0</v>
      </c>
      <c r="E17" s="61">
        <v>2</v>
      </c>
      <c r="F17" s="61">
        <v>0</v>
      </c>
      <c r="G17" s="61">
        <v>3</v>
      </c>
      <c r="H17" s="74">
        <f t="shared" si="0"/>
        <v>5</v>
      </c>
    </row>
    <row r="18" customHeight="1" spans="1:8">
      <c r="A18" s="60" t="s">
        <v>127</v>
      </c>
      <c r="B18" s="60" t="s">
        <v>114</v>
      </c>
      <c r="C18" s="60" t="s">
        <v>115</v>
      </c>
      <c r="D18" s="61">
        <v>3</v>
      </c>
      <c r="E18" s="61">
        <v>3</v>
      </c>
      <c r="F18" s="61">
        <v>0</v>
      </c>
      <c r="G18" s="61">
        <v>4</v>
      </c>
      <c r="H18" s="74">
        <f t="shared" si="0"/>
        <v>10</v>
      </c>
    </row>
    <row r="19" customHeight="1" spans="1:8">
      <c r="A19" s="60" t="s">
        <v>128</v>
      </c>
      <c r="B19" s="60" t="s">
        <v>114</v>
      </c>
      <c r="C19" s="62" t="s">
        <v>115</v>
      </c>
      <c r="D19" s="61">
        <v>0</v>
      </c>
      <c r="E19" s="61">
        <v>4</v>
      </c>
      <c r="F19" s="61">
        <v>0</v>
      </c>
      <c r="G19" s="61">
        <v>1</v>
      </c>
      <c r="H19" s="74">
        <f t="shared" si="0"/>
        <v>5</v>
      </c>
    </row>
    <row r="20" customHeight="1" spans="1:8">
      <c r="A20" s="62" t="s">
        <v>129</v>
      </c>
      <c r="B20" s="62" t="s">
        <v>114</v>
      </c>
      <c r="C20" s="62" t="s">
        <v>115</v>
      </c>
      <c r="D20" s="61">
        <v>5</v>
      </c>
      <c r="E20" s="61">
        <v>3</v>
      </c>
      <c r="F20" s="61">
        <v>0</v>
      </c>
      <c r="G20" s="61">
        <v>10</v>
      </c>
      <c r="H20" s="74">
        <f t="shared" si="0"/>
        <v>18</v>
      </c>
    </row>
    <row r="21" customHeight="1" spans="1:8">
      <c r="A21" s="60" t="s">
        <v>130</v>
      </c>
      <c r="B21" s="60" t="s">
        <v>114</v>
      </c>
      <c r="C21" s="60" t="s">
        <v>118</v>
      </c>
      <c r="D21" s="61">
        <v>0</v>
      </c>
      <c r="E21" s="61">
        <v>1</v>
      </c>
      <c r="F21" s="61">
        <v>0</v>
      </c>
      <c r="G21" s="61">
        <v>2</v>
      </c>
      <c r="H21" s="74">
        <f t="shared" si="0"/>
        <v>3</v>
      </c>
    </row>
    <row r="22" customHeight="1" spans="1:8">
      <c r="A22" s="63" t="s">
        <v>131</v>
      </c>
      <c r="B22" s="63" t="s">
        <v>132</v>
      </c>
      <c r="C22" s="63" t="s">
        <v>115</v>
      </c>
      <c r="D22" s="61">
        <v>3</v>
      </c>
      <c r="E22" s="61">
        <v>5</v>
      </c>
      <c r="F22" s="61">
        <v>0</v>
      </c>
      <c r="G22" s="61">
        <v>8</v>
      </c>
      <c r="H22" s="74">
        <f t="shared" si="0"/>
        <v>16</v>
      </c>
    </row>
    <row r="23" customHeight="1" spans="1:8">
      <c r="A23" s="63" t="s">
        <v>131</v>
      </c>
      <c r="B23" s="63" t="s">
        <v>114</v>
      </c>
      <c r="C23" s="63" t="s">
        <v>115</v>
      </c>
      <c r="D23" s="61">
        <v>0</v>
      </c>
      <c r="E23" s="61">
        <v>0</v>
      </c>
      <c r="F23" s="61">
        <v>0</v>
      </c>
      <c r="G23" s="61">
        <v>0</v>
      </c>
      <c r="H23" s="74">
        <f t="shared" si="0"/>
        <v>0</v>
      </c>
    </row>
    <row r="24" customHeight="1" spans="1:8">
      <c r="A24" s="60" t="s">
        <v>133</v>
      </c>
      <c r="B24" s="60"/>
      <c r="C24" s="60"/>
      <c r="D24" s="61">
        <v>4</v>
      </c>
      <c r="E24" s="61">
        <v>2</v>
      </c>
      <c r="F24" s="61">
        <v>0</v>
      </c>
      <c r="G24" s="61">
        <v>2</v>
      </c>
      <c r="H24" s="74">
        <f t="shared" si="0"/>
        <v>8</v>
      </c>
    </row>
    <row r="25" customHeight="1" spans="1:8">
      <c r="A25" s="60" t="s">
        <v>134</v>
      </c>
      <c r="B25" s="60" t="s">
        <v>114</v>
      </c>
      <c r="C25" s="60" t="s">
        <v>115</v>
      </c>
      <c r="D25" s="61">
        <v>0</v>
      </c>
      <c r="E25" s="61">
        <v>2</v>
      </c>
      <c r="F25" s="61">
        <v>0</v>
      </c>
      <c r="G25" s="61">
        <v>8</v>
      </c>
      <c r="H25" s="74">
        <f t="shared" si="0"/>
        <v>10</v>
      </c>
    </row>
    <row r="26" spans="1:8">
      <c r="A26" s="60" t="s">
        <v>135</v>
      </c>
      <c r="B26" s="60" t="s">
        <v>114</v>
      </c>
      <c r="C26" s="62" t="s">
        <v>115</v>
      </c>
      <c r="D26" s="61">
        <v>3</v>
      </c>
      <c r="E26" s="61">
        <v>4</v>
      </c>
      <c r="F26" s="61">
        <v>0</v>
      </c>
      <c r="G26" s="61">
        <v>17</v>
      </c>
      <c r="H26" s="74">
        <f t="shared" si="0"/>
        <v>24</v>
      </c>
    </row>
    <row r="27" customHeight="1" spans="1:8">
      <c r="A27" s="60" t="s">
        <v>136</v>
      </c>
      <c r="B27" s="60" t="s">
        <v>132</v>
      </c>
      <c r="C27" s="62" t="s">
        <v>115</v>
      </c>
      <c r="D27" s="61">
        <v>3</v>
      </c>
      <c r="E27" s="61">
        <v>6</v>
      </c>
      <c r="F27" s="61">
        <v>0</v>
      </c>
      <c r="G27" s="61">
        <v>20</v>
      </c>
      <c r="H27" s="74">
        <f t="shared" si="0"/>
        <v>29</v>
      </c>
    </row>
    <row r="28" customHeight="1" spans="1:8">
      <c r="A28" s="60" t="s">
        <v>136</v>
      </c>
      <c r="B28" s="60" t="s">
        <v>114</v>
      </c>
      <c r="C28" s="62" t="s">
        <v>115</v>
      </c>
      <c r="D28" s="61">
        <v>0</v>
      </c>
      <c r="E28" s="61">
        <v>0</v>
      </c>
      <c r="F28" s="61">
        <v>0</v>
      </c>
      <c r="G28" s="61">
        <v>0</v>
      </c>
      <c r="H28" s="74">
        <f t="shared" si="0"/>
        <v>0</v>
      </c>
    </row>
    <row r="29" customHeight="1" spans="1:8">
      <c r="A29" s="60" t="s">
        <v>136</v>
      </c>
      <c r="B29" s="60" t="s">
        <v>132</v>
      </c>
      <c r="C29" s="60" t="s">
        <v>118</v>
      </c>
      <c r="D29" s="61">
        <v>0</v>
      </c>
      <c r="E29" s="61">
        <v>0</v>
      </c>
      <c r="F29" s="61">
        <v>0</v>
      </c>
      <c r="G29" s="61">
        <v>0</v>
      </c>
      <c r="H29" s="74">
        <f t="shared" si="0"/>
        <v>0</v>
      </c>
    </row>
    <row r="30" customHeight="1" spans="1:8">
      <c r="A30" s="60" t="s">
        <v>137</v>
      </c>
      <c r="B30" s="60" t="s">
        <v>114</v>
      </c>
      <c r="C30" s="60" t="s">
        <v>115</v>
      </c>
      <c r="D30" s="61">
        <v>2</v>
      </c>
      <c r="E30" s="61">
        <v>0</v>
      </c>
      <c r="F30" s="61">
        <v>0</v>
      </c>
      <c r="G30" s="61">
        <v>2</v>
      </c>
      <c r="H30" s="74">
        <f t="shared" si="0"/>
        <v>4</v>
      </c>
    </row>
    <row r="31" customHeight="1" spans="1:8">
      <c r="A31" s="60" t="s">
        <v>138</v>
      </c>
      <c r="B31" s="60" t="s">
        <v>132</v>
      </c>
      <c r="C31" s="62" t="s">
        <v>115</v>
      </c>
      <c r="D31" s="61">
        <v>13</v>
      </c>
      <c r="E31" s="61">
        <v>6</v>
      </c>
      <c r="F31" s="61">
        <v>0</v>
      </c>
      <c r="G31" s="61">
        <v>9</v>
      </c>
      <c r="H31" s="74">
        <f t="shared" si="0"/>
        <v>28</v>
      </c>
    </row>
    <row r="32" customHeight="1" spans="1:8">
      <c r="A32" s="60" t="s">
        <v>138</v>
      </c>
      <c r="B32" s="60" t="s">
        <v>114</v>
      </c>
      <c r="C32" s="62" t="s">
        <v>115</v>
      </c>
      <c r="D32" s="61">
        <v>0</v>
      </c>
      <c r="E32" s="61">
        <v>0</v>
      </c>
      <c r="F32" s="61">
        <v>0</v>
      </c>
      <c r="G32" s="61">
        <v>0</v>
      </c>
      <c r="H32" s="74">
        <f t="shared" si="0"/>
        <v>0</v>
      </c>
    </row>
    <row r="33" customHeight="1" spans="1:8">
      <c r="A33" s="60" t="s">
        <v>138</v>
      </c>
      <c r="B33" s="60" t="s">
        <v>132</v>
      </c>
      <c r="C33" s="60" t="s">
        <v>118</v>
      </c>
      <c r="D33" s="61">
        <v>0</v>
      </c>
      <c r="E33" s="61">
        <v>0</v>
      </c>
      <c r="F33" s="61">
        <v>0</v>
      </c>
      <c r="G33" s="61">
        <v>0</v>
      </c>
      <c r="H33" s="74">
        <f t="shared" si="0"/>
        <v>0</v>
      </c>
    </row>
    <row r="34" customHeight="1" spans="1:8">
      <c r="A34" s="62" t="s">
        <v>139</v>
      </c>
      <c r="B34" s="62" t="s">
        <v>114</v>
      </c>
      <c r="C34" s="62" t="s">
        <v>115</v>
      </c>
      <c r="D34" s="61">
        <v>3</v>
      </c>
      <c r="E34" s="61">
        <v>1</v>
      </c>
      <c r="F34" s="61">
        <v>0</v>
      </c>
      <c r="G34" s="61">
        <v>4</v>
      </c>
      <c r="H34" s="74">
        <f t="shared" si="0"/>
        <v>8</v>
      </c>
    </row>
    <row r="35" customHeight="1" spans="1:8">
      <c r="A35" s="60" t="s">
        <v>140</v>
      </c>
      <c r="B35" s="60" t="s">
        <v>114</v>
      </c>
      <c r="C35" s="60" t="s">
        <v>115</v>
      </c>
      <c r="D35" s="61">
        <v>0</v>
      </c>
      <c r="E35" s="61">
        <v>0</v>
      </c>
      <c r="F35" s="61">
        <v>0</v>
      </c>
      <c r="G35" s="61">
        <v>0</v>
      </c>
      <c r="H35" s="74">
        <f t="shared" si="0"/>
        <v>0</v>
      </c>
    </row>
    <row r="36" customHeight="1" spans="1:8">
      <c r="A36" s="60" t="s">
        <v>141</v>
      </c>
      <c r="B36" s="60" t="s">
        <v>114</v>
      </c>
      <c r="C36" s="62" t="s">
        <v>118</v>
      </c>
      <c r="D36" s="61">
        <v>0</v>
      </c>
      <c r="E36" s="61">
        <v>1</v>
      </c>
      <c r="F36" s="61">
        <v>0</v>
      </c>
      <c r="G36" s="61">
        <v>2</v>
      </c>
      <c r="H36" s="74">
        <f t="shared" si="0"/>
        <v>3</v>
      </c>
    </row>
    <row r="37" hidden="1" customHeight="1" spans="1:8">
      <c r="A37" s="64"/>
      <c r="B37" s="64"/>
      <c r="C37" s="65"/>
      <c r="D37" s="64">
        <f>SUM(D10:D20)</f>
        <v>33</v>
      </c>
      <c r="E37" s="64">
        <f>SUM(E11:E21)</f>
        <v>30</v>
      </c>
      <c r="F37" s="64">
        <f>SUM(F10:F22)</f>
        <v>0</v>
      </c>
      <c r="G37" s="64">
        <f>SUM(G10:G22)</f>
        <v>72</v>
      </c>
      <c r="H37" s="64">
        <f>SUM(D37,E37,F37,G37)</f>
        <v>135</v>
      </c>
    </row>
    <row r="38" s="51" customFormat="1" customHeight="1" spans="1:8">
      <c r="A38" s="66" t="s">
        <v>24</v>
      </c>
      <c r="B38" s="66"/>
      <c r="C38" s="66"/>
      <c r="D38" s="59">
        <f>SUM(D39:D49)</f>
        <v>31</v>
      </c>
      <c r="E38" s="59">
        <f>SUM(E39:E49)</f>
        <v>38</v>
      </c>
      <c r="F38" s="59">
        <f>SUM(F39:F49)</f>
        <v>0</v>
      </c>
      <c r="G38" s="59">
        <f>SUM(G39:G49)</f>
        <v>76</v>
      </c>
      <c r="H38" s="59">
        <f>SUM(D38,E38,F38,G38)</f>
        <v>145</v>
      </c>
    </row>
    <row r="39" customHeight="1" spans="1:8">
      <c r="A39" s="63" t="s">
        <v>142</v>
      </c>
      <c r="B39" s="63" t="s">
        <v>132</v>
      </c>
      <c r="C39" s="63" t="s">
        <v>115</v>
      </c>
      <c r="D39" s="67">
        <v>0</v>
      </c>
      <c r="E39" s="67">
        <v>0</v>
      </c>
      <c r="F39" s="67">
        <v>0</v>
      </c>
      <c r="G39" s="67">
        <v>0</v>
      </c>
      <c r="H39" s="61">
        <f t="shared" ref="H39:H50" si="1">SUM(D39,E39,F39,G39)</f>
        <v>0</v>
      </c>
    </row>
    <row r="40" customHeight="1" spans="1:8">
      <c r="A40" s="63" t="s">
        <v>142</v>
      </c>
      <c r="B40" s="63" t="s">
        <v>114</v>
      </c>
      <c r="C40" s="63" t="s">
        <v>115</v>
      </c>
      <c r="D40" s="61">
        <v>10</v>
      </c>
      <c r="E40" s="61">
        <v>15</v>
      </c>
      <c r="F40" s="61">
        <v>0</v>
      </c>
      <c r="G40" s="61">
        <v>32</v>
      </c>
      <c r="H40" s="61">
        <f t="shared" si="1"/>
        <v>57</v>
      </c>
    </row>
    <row r="41" customHeight="1" spans="1:8">
      <c r="A41" s="63" t="s">
        <v>142</v>
      </c>
      <c r="B41" s="63" t="s">
        <v>132</v>
      </c>
      <c r="C41" s="63" t="s">
        <v>118</v>
      </c>
      <c r="D41" s="61">
        <v>0</v>
      </c>
      <c r="E41" s="61">
        <v>0</v>
      </c>
      <c r="F41" s="61">
        <v>0</v>
      </c>
      <c r="G41" s="61">
        <v>0</v>
      </c>
      <c r="H41" s="61">
        <f t="shared" si="1"/>
        <v>0</v>
      </c>
    </row>
    <row r="42" customHeight="1" spans="1:8">
      <c r="A42" s="60" t="s">
        <v>143</v>
      </c>
      <c r="B42" s="60" t="s">
        <v>114</v>
      </c>
      <c r="C42" s="60" t="s">
        <v>115</v>
      </c>
      <c r="D42" s="61">
        <v>3</v>
      </c>
      <c r="E42" s="61">
        <v>3</v>
      </c>
      <c r="F42" s="61">
        <v>0</v>
      </c>
      <c r="G42" s="61">
        <v>5</v>
      </c>
      <c r="H42" s="61">
        <f t="shared" si="1"/>
        <v>11</v>
      </c>
    </row>
    <row r="43" customHeight="1" spans="1:8">
      <c r="A43" s="60" t="s">
        <v>144</v>
      </c>
      <c r="B43" s="60" t="s">
        <v>132</v>
      </c>
      <c r="C43" s="62" t="s">
        <v>115</v>
      </c>
      <c r="D43" s="61">
        <v>5</v>
      </c>
      <c r="E43" s="61">
        <v>6</v>
      </c>
      <c r="F43" s="61">
        <v>0</v>
      </c>
      <c r="G43" s="61">
        <v>9</v>
      </c>
      <c r="H43" s="61">
        <f t="shared" si="1"/>
        <v>20</v>
      </c>
    </row>
    <row r="44" hidden="1" customHeight="1" spans="1:8">
      <c r="A44" s="60" t="s">
        <v>144</v>
      </c>
      <c r="B44" s="60" t="s">
        <v>132</v>
      </c>
      <c r="C44" s="62" t="s">
        <v>115</v>
      </c>
      <c r="D44" s="61"/>
      <c r="E44" s="61"/>
      <c r="F44" s="61"/>
      <c r="G44" s="61"/>
      <c r="H44" s="61">
        <f t="shared" si="1"/>
        <v>0</v>
      </c>
    </row>
    <row r="45" customHeight="1" spans="1:8">
      <c r="A45" s="60" t="s">
        <v>145</v>
      </c>
      <c r="B45" s="60" t="s">
        <v>114</v>
      </c>
      <c r="C45" s="62" t="s">
        <v>115</v>
      </c>
      <c r="D45" s="61">
        <v>0</v>
      </c>
      <c r="E45" s="61">
        <v>0</v>
      </c>
      <c r="F45" s="61">
        <v>0</v>
      </c>
      <c r="G45" s="61">
        <v>0</v>
      </c>
      <c r="H45" s="61">
        <f t="shared" si="1"/>
        <v>0</v>
      </c>
    </row>
    <row r="46" customHeight="1" spans="1:8">
      <c r="A46" s="60" t="s">
        <v>146</v>
      </c>
      <c r="B46" s="60" t="s">
        <v>114</v>
      </c>
      <c r="C46" s="62" t="s">
        <v>115</v>
      </c>
      <c r="D46" s="61">
        <v>8</v>
      </c>
      <c r="E46" s="61">
        <v>10</v>
      </c>
      <c r="F46" s="61">
        <v>0</v>
      </c>
      <c r="G46" s="61">
        <v>21</v>
      </c>
      <c r="H46" s="61">
        <f t="shared" si="1"/>
        <v>39</v>
      </c>
    </row>
    <row r="47" hidden="1" spans="1:8">
      <c r="A47" s="60" t="s">
        <v>147</v>
      </c>
      <c r="B47" s="60"/>
      <c r="C47" s="62" t="s">
        <v>115</v>
      </c>
      <c r="D47" s="61"/>
      <c r="E47" s="61"/>
      <c r="F47" s="61"/>
      <c r="G47" s="61"/>
      <c r="H47" s="61">
        <f t="shared" si="1"/>
        <v>0</v>
      </c>
    </row>
    <row r="48" hidden="1" spans="1:8">
      <c r="A48" s="60" t="s">
        <v>148</v>
      </c>
      <c r="B48" s="60"/>
      <c r="C48" s="62" t="s">
        <v>115</v>
      </c>
      <c r="D48" s="61"/>
      <c r="E48" s="61"/>
      <c r="F48" s="61"/>
      <c r="G48" s="61"/>
      <c r="H48" s="61">
        <f t="shared" si="1"/>
        <v>0</v>
      </c>
    </row>
    <row r="49" spans="1:8">
      <c r="A49" s="60" t="s">
        <v>149</v>
      </c>
      <c r="B49" s="60" t="s">
        <v>114</v>
      </c>
      <c r="C49" s="60" t="s">
        <v>115</v>
      </c>
      <c r="D49" s="61">
        <v>5</v>
      </c>
      <c r="E49" s="61">
        <v>4</v>
      </c>
      <c r="F49" s="61">
        <v>0</v>
      </c>
      <c r="G49" s="61">
        <v>9</v>
      </c>
      <c r="H49" s="61">
        <f t="shared" si="1"/>
        <v>18</v>
      </c>
    </row>
    <row r="50" customHeight="1" spans="1:8">
      <c r="A50" s="66" t="s">
        <v>32</v>
      </c>
      <c r="B50" s="66"/>
      <c r="C50" s="66"/>
      <c r="D50" s="59">
        <f>SUM(D51:D56)</f>
        <v>20</v>
      </c>
      <c r="E50" s="59">
        <f>SUM(E51:E56)</f>
        <v>18</v>
      </c>
      <c r="F50" s="59">
        <f>SUM(F51:F56)</f>
        <v>0</v>
      </c>
      <c r="G50" s="59">
        <f>SUM(G51:G56)</f>
        <v>45</v>
      </c>
      <c r="H50" s="59">
        <f t="shared" si="1"/>
        <v>83</v>
      </c>
    </row>
    <row r="51" customHeight="1" spans="1:8">
      <c r="A51" s="60" t="s">
        <v>150</v>
      </c>
      <c r="B51" s="60" t="s">
        <v>114</v>
      </c>
      <c r="C51" s="62" t="s">
        <v>115</v>
      </c>
      <c r="D51" s="61">
        <v>2</v>
      </c>
      <c r="E51" s="61">
        <v>3</v>
      </c>
      <c r="F51" s="61">
        <v>0</v>
      </c>
      <c r="G51" s="61">
        <v>7</v>
      </c>
      <c r="H51" s="61">
        <f t="shared" ref="H51:H56" si="2">SUM(D51,E51,F51,G51)</f>
        <v>12</v>
      </c>
    </row>
    <row r="52" customHeight="1" spans="1:8">
      <c r="A52" s="60" t="s">
        <v>151</v>
      </c>
      <c r="B52" s="60" t="s">
        <v>114</v>
      </c>
      <c r="C52" s="62" t="s">
        <v>115</v>
      </c>
      <c r="D52" s="61">
        <v>7</v>
      </c>
      <c r="E52" s="61">
        <v>6</v>
      </c>
      <c r="F52" s="61">
        <v>0</v>
      </c>
      <c r="G52" s="61">
        <v>11</v>
      </c>
      <c r="H52" s="61">
        <f t="shared" si="2"/>
        <v>24</v>
      </c>
    </row>
    <row r="53" customHeight="1" spans="1:8">
      <c r="A53" s="60" t="s">
        <v>152</v>
      </c>
      <c r="B53" s="60" t="s">
        <v>114</v>
      </c>
      <c r="C53" s="62" t="s">
        <v>115</v>
      </c>
      <c r="D53" s="61">
        <v>1</v>
      </c>
      <c r="E53" s="61">
        <v>0</v>
      </c>
      <c r="F53" s="61">
        <v>0</v>
      </c>
      <c r="G53" s="61">
        <v>0</v>
      </c>
      <c r="H53" s="61">
        <f t="shared" si="2"/>
        <v>1</v>
      </c>
    </row>
    <row r="54" customHeight="1" spans="1:8">
      <c r="A54" s="60" t="s">
        <v>153</v>
      </c>
      <c r="B54" s="60" t="s">
        <v>114</v>
      </c>
      <c r="C54" s="62" t="s">
        <v>115</v>
      </c>
      <c r="D54" s="61">
        <v>2</v>
      </c>
      <c r="E54" s="61">
        <v>2</v>
      </c>
      <c r="F54" s="61">
        <v>0</v>
      </c>
      <c r="G54" s="61">
        <v>6</v>
      </c>
      <c r="H54" s="61">
        <f t="shared" si="2"/>
        <v>10</v>
      </c>
    </row>
    <row r="55" spans="1:8">
      <c r="A55" s="60" t="s">
        <v>154</v>
      </c>
      <c r="B55" s="60" t="s">
        <v>114</v>
      </c>
      <c r="C55" s="62" t="s">
        <v>115</v>
      </c>
      <c r="D55" s="61">
        <v>3</v>
      </c>
      <c r="E55" s="61">
        <v>3</v>
      </c>
      <c r="F55" s="61">
        <v>0</v>
      </c>
      <c r="G55" s="61">
        <v>18</v>
      </c>
      <c r="H55" s="61">
        <f t="shared" si="2"/>
        <v>24</v>
      </c>
    </row>
    <row r="56" customHeight="1" spans="1:8">
      <c r="A56" s="60" t="s">
        <v>95</v>
      </c>
      <c r="B56" s="60" t="s">
        <v>114</v>
      </c>
      <c r="C56" s="62" t="s">
        <v>115</v>
      </c>
      <c r="D56" s="61">
        <v>5</v>
      </c>
      <c r="E56" s="61">
        <v>4</v>
      </c>
      <c r="F56" s="61">
        <v>0</v>
      </c>
      <c r="G56" s="61">
        <v>3</v>
      </c>
      <c r="H56" s="61">
        <f t="shared" si="2"/>
        <v>12</v>
      </c>
    </row>
    <row r="57" hidden="1" spans="1:8">
      <c r="A57" s="68"/>
      <c r="B57" s="68"/>
      <c r="C57" s="68"/>
      <c r="D57" s="69"/>
      <c r="E57" s="69"/>
      <c r="F57" s="69"/>
      <c r="G57" s="69"/>
      <c r="H57" s="69"/>
    </row>
    <row r="58" ht="15.6" hidden="1" customHeight="1" spans="1:8">
      <c r="A58" s="64"/>
      <c r="B58" s="64"/>
      <c r="C58" s="65"/>
      <c r="D58" s="70"/>
      <c r="E58" s="70"/>
      <c r="F58" s="70"/>
      <c r="G58" s="70"/>
      <c r="H58" s="70"/>
    </row>
    <row r="59" hidden="1" customHeight="1" spans="1:8">
      <c r="A59" s="64"/>
      <c r="B59" s="64"/>
      <c r="C59" s="65"/>
      <c r="D59" s="70"/>
      <c r="E59" s="70"/>
      <c r="F59" s="70"/>
      <c r="G59" s="70"/>
      <c r="H59" s="75" t="s">
        <v>155</v>
      </c>
    </row>
    <row r="60" hidden="1" customHeight="1" spans="1:8">
      <c r="A60" s="54" t="s">
        <v>109</v>
      </c>
      <c r="B60" s="54"/>
      <c r="C60" s="54" t="s">
        <v>111</v>
      </c>
      <c r="D60" s="59">
        <f>D2</f>
        <v>2020</v>
      </c>
      <c r="E60" s="59"/>
      <c r="F60" s="76"/>
      <c r="G60" s="76"/>
      <c r="H60" s="76"/>
    </row>
    <row r="61" hidden="1" customHeight="1" spans="1:8">
      <c r="A61" s="54"/>
      <c r="B61" s="54"/>
      <c r="C61" s="54"/>
      <c r="D61" s="59" t="s">
        <v>112</v>
      </c>
      <c r="E61" s="59"/>
      <c r="F61" s="59"/>
      <c r="G61" s="59"/>
      <c r="H61" s="59"/>
    </row>
    <row r="62" hidden="1" customHeight="1" spans="1:8">
      <c r="A62" s="54"/>
      <c r="B62" s="54"/>
      <c r="C62" s="54"/>
      <c r="D62" s="56" t="s">
        <v>2</v>
      </c>
      <c r="E62" s="56" t="s">
        <v>3</v>
      </c>
      <c r="F62" s="56" t="s">
        <v>156</v>
      </c>
      <c r="G62" s="56" t="s">
        <v>157</v>
      </c>
      <c r="H62" s="56" t="s">
        <v>158</v>
      </c>
    </row>
    <row r="63" customHeight="1" spans="1:8">
      <c r="A63" s="66" t="s">
        <v>39</v>
      </c>
      <c r="B63" s="66"/>
      <c r="C63" s="66"/>
      <c r="D63" s="59">
        <f>SUM(D64:D77)</f>
        <v>17</v>
      </c>
      <c r="E63" s="59">
        <f>SUM(E64:E77)</f>
        <v>22</v>
      </c>
      <c r="F63" s="59">
        <f>SUM(F64:F77)</f>
        <v>0</v>
      </c>
      <c r="G63" s="59">
        <f>SUM(G64:G77)</f>
        <v>52</v>
      </c>
      <c r="H63" s="59">
        <f>SUM(D63,E63,F63,G63)</f>
        <v>91</v>
      </c>
    </row>
    <row r="64" customHeight="1" spans="1:8">
      <c r="A64" s="63" t="s">
        <v>159</v>
      </c>
      <c r="B64" s="63" t="s">
        <v>114</v>
      </c>
      <c r="C64" s="63" t="s">
        <v>115</v>
      </c>
      <c r="D64" s="61">
        <v>2</v>
      </c>
      <c r="E64" s="61">
        <v>0</v>
      </c>
      <c r="F64" s="61">
        <v>0</v>
      </c>
      <c r="G64" s="61">
        <v>2</v>
      </c>
      <c r="H64" s="61">
        <f t="shared" ref="H64:H78" si="3">SUM(D64,E64,F64,G64)</f>
        <v>4</v>
      </c>
    </row>
    <row r="65" customHeight="1" spans="1:8">
      <c r="A65" s="63" t="s">
        <v>159</v>
      </c>
      <c r="B65" s="63" t="s">
        <v>114</v>
      </c>
      <c r="C65" s="63" t="s">
        <v>118</v>
      </c>
      <c r="D65" s="61">
        <v>0</v>
      </c>
      <c r="E65" s="61">
        <v>0</v>
      </c>
      <c r="F65" s="61">
        <v>0</v>
      </c>
      <c r="G65" s="61">
        <v>0</v>
      </c>
      <c r="H65" s="61">
        <f t="shared" si="3"/>
        <v>0</v>
      </c>
    </row>
    <row r="66" customHeight="1" spans="1:8">
      <c r="A66" s="60" t="s">
        <v>160</v>
      </c>
      <c r="B66" s="60" t="s">
        <v>114</v>
      </c>
      <c r="C66" s="60" t="s">
        <v>118</v>
      </c>
      <c r="D66" s="61">
        <v>1</v>
      </c>
      <c r="E66" s="61">
        <v>0</v>
      </c>
      <c r="F66" s="61">
        <v>0</v>
      </c>
      <c r="G66" s="61">
        <v>1</v>
      </c>
      <c r="H66" s="61">
        <f t="shared" si="3"/>
        <v>2</v>
      </c>
    </row>
    <row r="67" customHeight="1" spans="1:8">
      <c r="A67" s="60" t="s">
        <v>161</v>
      </c>
      <c r="B67" s="60" t="s">
        <v>114</v>
      </c>
      <c r="C67" s="60" t="s">
        <v>118</v>
      </c>
      <c r="D67" s="61">
        <v>1</v>
      </c>
      <c r="E67" s="61">
        <v>1</v>
      </c>
      <c r="F67" s="61">
        <v>0</v>
      </c>
      <c r="G67" s="61">
        <v>1</v>
      </c>
      <c r="H67" s="61">
        <f t="shared" si="3"/>
        <v>3</v>
      </c>
    </row>
    <row r="68" customHeight="1" spans="1:8">
      <c r="A68" s="60" t="s">
        <v>162</v>
      </c>
      <c r="B68" s="60" t="s">
        <v>114</v>
      </c>
      <c r="C68" s="62" t="s">
        <v>115</v>
      </c>
      <c r="D68" s="61">
        <v>2</v>
      </c>
      <c r="E68" s="61">
        <v>3</v>
      </c>
      <c r="F68" s="61">
        <v>0</v>
      </c>
      <c r="G68" s="61">
        <v>4</v>
      </c>
      <c r="H68" s="61">
        <f t="shared" si="3"/>
        <v>9</v>
      </c>
    </row>
    <row r="69" customHeight="1" spans="1:8">
      <c r="A69" s="60" t="s">
        <v>162</v>
      </c>
      <c r="B69" s="60" t="s">
        <v>114</v>
      </c>
      <c r="C69" s="60" t="s">
        <v>118</v>
      </c>
      <c r="D69" s="61">
        <v>0</v>
      </c>
      <c r="E69" s="61">
        <v>0</v>
      </c>
      <c r="F69" s="61">
        <v>0</v>
      </c>
      <c r="G69" s="61">
        <v>0</v>
      </c>
      <c r="H69" s="61">
        <f t="shared" si="3"/>
        <v>0</v>
      </c>
    </row>
    <row r="70" customHeight="1" spans="1:8">
      <c r="A70" s="60" t="s">
        <v>163</v>
      </c>
      <c r="B70" s="60" t="s">
        <v>114</v>
      </c>
      <c r="C70" s="62" t="s">
        <v>115</v>
      </c>
      <c r="D70" s="61">
        <v>2</v>
      </c>
      <c r="E70" s="61">
        <v>9</v>
      </c>
      <c r="F70" s="61">
        <v>0</v>
      </c>
      <c r="G70" s="61">
        <v>15</v>
      </c>
      <c r="H70" s="61">
        <f t="shared" si="3"/>
        <v>26</v>
      </c>
    </row>
    <row r="71" customHeight="1" spans="1:8">
      <c r="A71" s="60" t="s">
        <v>163</v>
      </c>
      <c r="B71" s="60" t="s">
        <v>114</v>
      </c>
      <c r="C71" s="60" t="s">
        <v>118</v>
      </c>
      <c r="D71" s="61">
        <v>0</v>
      </c>
      <c r="E71" s="61">
        <v>0</v>
      </c>
      <c r="F71" s="61">
        <v>0</v>
      </c>
      <c r="G71" s="61">
        <v>0</v>
      </c>
      <c r="H71" s="61">
        <f t="shared" si="3"/>
        <v>0</v>
      </c>
    </row>
    <row r="72" customHeight="1" spans="1:8">
      <c r="A72" s="60" t="s">
        <v>164</v>
      </c>
      <c r="B72" s="60" t="s">
        <v>114</v>
      </c>
      <c r="C72" s="60" t="s">
        <v>115</v>
      </c>
      <c r="D72" s="61">
        <v>1</v>
      </c>
      <c r="E72" s="61">
        <v>0</v>
      </c>
      <c r="F72" s="61">
        <v>0</v>
      </c>
      <c r="G72" s="61">
        <v>8</v>
      </c>
      <c r="H72" s="61">
        <f t="shared" si="3"/>
        <v>9</v>
      </c>
    </row>
    <row r="73" customHeight="1" spans="1:8">
      <c r="A73" s="60" t="s">
        <v>165</v>
      </c>
      <c r="B73" s="60" t="s">
        <v>114</v>
      </c>
      <c r="C73" s="60" t="s">
        <v>118</v>
      </c>
      <c r="D73" s="61">
        <v>1</v>
      </c>
      <c r="E73" s="61">
        <v>0</v>
      </c>
      <c r="F73" s="61">
        <v>0</v>
      </c>
      <c r="G73" s="61">
        <v>1</v>
      </c>
      <c r="H73" s="61">
        <f t="shared" si="3"/>
        <v>2</v>
      </c>
    </row>
    <row r="74" customHeight="1" spans="1:8">
      <c r="A74" s="60" t="s">
        <v>166</v>
      </c>
      <c r="B74" s="60" t="s">
        <v>114</v>
      </c>
      <c r="C74" s="62" t="s">
        <v>115</v>
      </c>
      <c r="D74" s="61">
        <v>0</v>
      </c>
      <c r="E74" s="61">
        <v>0</v>
      </c>
      <c r="F74" s="61">
        <v>0</v>
      </c>
      <c r="G74" s="61">
        <v>0</v>
      </c>
      <c r="H74" s="61">
        <f t="shared" si="3"/>
        <v>0</v>
      </c>
    </row>
    <row r="75" customHeight="1" spans="1:8">
      <c r="A75" s="60" t="s">
        <v>166</v>
      </c>
      <c r="B75" s="60" t="s">
        <v>114</v>
      </c>
      <c r="C75" s="62" t="s">
        <v>118</v>
      </c>
      <c r="D75" s="61">
        <v>3</v>
      </c>
      <c r="E75" s="61">
        <v>7</v>
      </c>
      <c r="F75" s="61">
        <v>0</v>
      </c>
      <c r="G75" s="61">
        <v>13</v>
      </c>
      <c r="H75" s="61">
        <f t="shared" si="3"/>
        <v>23</v>
      </c>
    </row>
    <row r="76" customHeight="1" spans="1:8">
      <c r="A76" s="60" t="s">
        <v>167</v>
      </c>
      <c r="B76" s="60" t="s">
        <v>114</v>
      </c>
      <c r="C76" s="60" t="s">
        <v>115</v>
      </c>
      <c r="D76" s="61">
        <v>3</v>
      </c>
      <c r="E76" s="61">
        <v>0</v>
      </c>
      <c r="F76" s="61">
        <v>0</v>
      </c>
      <c r="G76" s="61">
        <v>2</v>
      </c>
      <c r="H76" s="61">
        <f t="shared" si="3"/>
        <v>5</v>
      </c>
    </row>
    <row r="77" customHeight="1" spans="1:8">
      <c r="A77" s="60" t="s">
        <v>168</v>
      </c>
      <c r="B77" s="60"/>
      <c r="C77" s="60"/>
      <c r="D77" s="61">
        <v>1</v>
      </c>
      <c r="E77" s="61">
        <v>2</v>
      </c>
      <c r="F77" s="61">
        <v>0</v>
      </c>
      <c r="G77" s="61">
        <v>5</v>
      </c>
      <c r="H77" s="61">
        <f t="shared" si="3"/>
        <v>8</v>
      </c>
    </row>
    <row r="78" s="51" customFormat="1" customHeight="1" spans="1:8">
      <c r="A78" s="66" t="s">
        <v>50</v>
      </c>
      <c r="B78" s="66"/>
      <c r="C78" s="66"/>
      <c r="D78" s="59">
        <f>SUM(D79:D111)</f>
        <v>46</v>
      </c>
      <c r="E78" s="59">
        <f>SUM(E79:E111)</f>
        <v>60</v>
      </c>
      <c r="F78" s="59">
        <f>SUM(F79:F111)</f>
        <v>0</v>
      </c>
      <c r="G78" s="59">
        <f>SUM(G79:G111)</f>
        <v>147</v>
      </c>
      <c r="H78" s="59">
        <f t="shared" si="3"/>
        <v>253</v>
      </c>
    </row>
    <row r="79" customHeight="1" spans="1:8">
      <c r="A79" s="60" t="s">
        <v>169</v>
      </c>
      <c r="B79" s="60" t="s">
        <v>132</v>
      </c>
      <c r="C79" s="62" t="s">
        <v>115</v>
      </c>
      <c r="D79" s="61">
        <v>1</v>
      </c>
      <c r="E79" s="61">
        <v>1</v>
      </c>
      <c r="F79" s="61">
        <v>0</v>
      </c>
      <c r="G79" s="61">
        <v>3</v>
      </c>
      <c r="H79" s="61">
        <f t="shared" ref="H79:H112" si="4">SUM(D79,E79,F79,G79)</f>
        <v>5</v>
      </c>
    </row>
    <row r="80" customHeight="1" spans="1:8">
      <c r="A80" s="60" t="s">
        <v>170</v>
      </c>
      <c r="B80" s="60" t="s">
        <v>132</v>
      </c>
      <c r="C80" s="62" t="s">
        <v>118</v>
      </c>
      <c r="D80" s="61">
        <v>0</v>
      </c>
      <c r="E80" s="61">
        <v>2</v>
      </c>
      <c r="F80" s="61">
        <v>0</v>
      </c>
      <c r="G80" s="61">
        <v>2</v>
      </c>
      <c r="H80" s="61">
        <f t="shared" si="4"/>
        <v>4</v>
      </c>
    </row>
    <row r="81" customHeight="1" spans="1:8">
      <c r="A81" s="60" t="s">
        <v>171</v>
      </c>
      <c r="B81" s="60" t="s">
        <v>114</v>
      </c>
      <c r="C81" s="62" t="s">
        <v>115</v>
      </c>
      <c r="D81" s="61">
        <v>0</v>
      </c>
      <c r="E81" s="61">
        <v>0</v>
      </c>
      <c r="F81" s="61">
        <v>0</v>
      </c>
      <c r="G81" s="61">
        <v>0</v>
      </c>
      <c r="H81" s="61">
        <f t="shared" si="4"/>
        <v>0</v>
      </c>
    </row>
    <row r="82" customHeight="1" spans="1:8">
      <c r="A82" s="60" t="s">
        <v>171</v>
      </c>
      <c r="B82" s="60" t="s">
        <v>132</v>
      </c>
      <c r="C82" s="62" t="s">
        <v>115</v>
      </c>
      <c r="D82" s="61">
        <v>4</v>
      </c>
      <c r="E82" s="61">
        <v>6</v>
      </c>
      <c r="F82" s="61">
        <v>0</v>
      </c>
      <c r="G82" s="61">
        <v>16</v>
      </c>
      <c r="H82" s="61">
        <f t="shared" si="4"/>
        <v>26</v>
      </c>
    </row>
    <row r="83" customHeight="1" spans="1:8">
      <c r="A83" s="60" t="s">
        <v>172</v>
      </c>
      <c r="B83" s="60"/>
      <c r="C83" s="62"/>
      <c r="D83" s="61">
        <v>3</v>
      </c>
      <c r="E83" s="61">
        <v>2</v>
      </c>
      <c r="F83" s="61">
        <v>0</v>
      </c>
      <c r="G83" s="61">
        <v>3</v>
      </c>
      <c r="H83" s="61">
        <f t="shared" si="4"/>
        <v>8</v>
      </c>
    </row>
    <row r="84" customHeight="1" spans="1:8">
      <c r="A84" s="60" t="s">
        <v>173</v>
      </c>
      <c r="B84" s="60" t="s">
        <v>114</v>
      </c>
      <c r="C84" s="62" t="s">
        <v>115</v>
      </c>
      <c r="D84" s="61">
        <v>0</v>
      </c>
      <c r="E84" s="61">
        <v>0</v>
      </c>
      <c r="F84" s="61">
        <v>0</v>
      </c>
      <c r="G84" s="61">
        <v>0</v>
      </c>
      <c r="H84" s="61">
        <f t="shared" si="4"/>
        <v>0</v>
      </c>
    </row>
    <row r="85" hidden="1" customHeight="1" spans="1:8">
      <c r="A85" s="60" t="s">
        <v>174</v>
      </c>
      <c r="B85" s="60" t="s">
        <v>114</v>
      </c>
      <c r="C85" s="62" t="s">
        <v>115</v>
      </c>
      <c r="D85" s="61">
        <v>0</v>
      </c>
      <c r="E85" s="61">
        <v>0</v>
      </c>
      <c r="F85" s="61">
        <v>0</v>
      </c>
      <c r="G85" s="61">
        <v>0</v>
      </c>
      <c r="H85" s="61">
        <f t="shared" si="4"/>
        <v>0</v>
      </c>
    </row>
    <row r="86" customHeight="1" spans="1:8">
      <c r="A86" s="60" t="s">
        <v>175</v>
      </c>
      <c r="B86" s="60" t="s">
        <v>114</v>
      </c>
      <c r="C86" s="62" t="s">
        <v>115</v>
      </c>
      <c r="D86" s="61">
        <v>0</v>
      </c>
      <c r="E86" s="61">
        <v>0</v>
      </c>
      <c r="F86" s="61">
        <v>0</v>
      </c>
      <c r="G86" s="61">
        <v>0</v>
      </c>
      <c r="H86" s="61">
        <f t="shared" si="4"/>
        <v>0</v>
      </c>
    </row>
    <row r="87" customHeight="1" spans="1:8">
      <c r="A87" s="60" t="s">
        <v>176</v>
      </c>
      <c r="B87" s="60" t="s">
        <v>114</v>
      </c>
      <c r="C87" s="62" t="s">
        <v>118</v>
      </c>
      <c r="D87" s="61">
        <v>2</v>
      </c>
      <c r="E87" s="61">
        <v>1</v>
      </c>
      <c r="F87" s="61">
        <v>0</v>
      </c>
      <c r="G87" s="61">
        <v>3</v>
      </c>
      <c r="H87" s="61">
        <f t="shared" si="4"/>
        <v>6</v>
      </c>
    </row>
    <row r="88" customHeight="1" spans="1:8">
      <c r="A88" s="60" t="s">
        <v>177</v>
      </c>
      <c r="B88" s="60" t="s">
        <v>132</v>
      </c>
      <c r="C88" s="62" t="s">
        <v>118</v>
      </c>
      <c r="D88" s="61">
        <v>5</v>
      </c>
      <c r="E88" s="61">
        <v>2</v>
      </c>
      <c r="F88" s="61">
        <v>0</v>
      </c>
      <c r="G88" s="61">
        <v>6</v>
      </c>
      <c r="H88" s="61">
        <f t="shared" si="4"/>
        <v>13</v>
      </c>
    </row>
    <row r="89" customHeight="1" spans="1:8">
      <c r="A89" s="60" t="s">
        <v>178</v>
      </c>
      <c r="B89" s="60" t="s">
        <v>132</v>
      </c>
      <c r="C89" s="62" t="s">
        <v>115</v>
      </c>
      <c r="D89" s="61">
        <v>6</v>
      </c>
      <c r="E89" s="61">
        <v>8</v>
      </c>
      <c r="F89" s="61">
        <v>0</v>
      </c>
      <c r="G89" s="61">
        <v>9</v>
      </c>
      <c r="H89" s="61">
        <f t="shared" si="4"/>
        <v>23</v>
      </c>
    </row>
    <row r="90" customHeight="1" spans="1:8">
      <c r="A90" s="60" t="s">
        <v>178</v>
      </c>
      <c r="B90" s="60" t="s">
        <v>114</v>
      </c>
      <c r="C90" s="62" t="s">
        <v>115</v>
      </c>
      <c r="D90" s="61">
        <v>0</v>
      </c>
      <c r="E90" s="61">
        <v>0</v>
      </c>
      <c r="F90" s="61">
        <v>0</v>
      </c>
      <c r="G90" s="61">
        <v>0</v>
      </c>
      <c r="H90" s="61">
        <f t="shared" si="4"/>
        <v>0</v>
      </c>
    </row>
    <row r="91" customHeight="1" spans="1:8">
      <c r="A91" s="60" t="s">
        <v>178</v>
      </c>
      <c r="B91" s="60" t="s">
        <v>132</v>
      </c>
      <c r="C91" s="62" t="s">
        <v>118</v>
      </c>
      <c r="D91" s="61">
        <v>0</v>
      </c>
      <c r="E91" s="61">
        <v>0</v>
      </c>
      <c r="F91" s="61">
        <v>0</v>
      </c>
      <c r="G91" s="61">
        <v>0</v>
      </c>
      <c r="H91" s="61">
        <f t="shared" si="4"/>
        <v>0</v>
      </c>
    </row>
    <row r="92" customHeight="1" spans="1:8">
      <c r="A92" s="60" t="s">
        <v>179</v>
      </c>
      <c r="B92" s="60" t="s">
        <v>132</v>
      </c>
      <c r="C92" s="62" t="s">
        <v>115</v>
      </c>
      <c r="D92" s="61">
        <v>5</v>
      </c>
      <c r="E92" s="61">
        <v>6</v>
      </c>
      <c r="F92" s="61">
        <v>0</v>
      </c>
      <c r="G92" s="61">
        <v>9</v>
      </c>
      <c r="H92" s="61">
        <f t="shared" si="4"/>
        <v>20</v>
      </c>
    </row>
    <row r="93" hidden="1" customHeight="1" spans="1:8">
      <c r="A93" s="60" t="s">
        <v>179</v>
      </c>
      <c r="B93" s="60" t="s">
        <v>114</v>
      </c>
      <c r="C93" s="62" t="s">
        <v>115</v>
      </c>
      <c r="D93" s="61"/>
      <c r="E93" s="61"/>
      <c r="F93" s="61"/>
      <c r="G93" s="61"/>
      <c r="H93" s="61">
        <f t="shared" si="4"/>
        <v>0</v>
      </c>
    </row>
    <row r="94" customHeight="1" spans="1:8">
      <c r="A94" s="60" t="s">
        <v>179</v>
      </c>
      <c r="B94" s="60" t="s">
        <v>132</v>
      </c>
      <c r="C94" s="62" t="s">
        <v>118</v>
      </c>
      <c r="D94" s="61">
        <v>0</v>
      </c>
      <c r="E94" s="61">
        <v>0</v>
      </c>
      <c r="F94" s="61">
        <v>0</v>
      </c>
      <c r="G94" s="61">
        <v>0</v>
      </c>
      <c r="H94" s="61">
        <f t="shared" si="4"/>
        <v>0</v>
      </c>
    </row>
    <row r="95" customHeight="1" spans="1:8">
      <c r="A95" s="60" t="s">
        <v>180</v>
      </c>
      <c r="B95" s="60" t="s">
        <v>114</v>
      </c>
      <c r="C95" s="62" t="s">
        <v>115</v>
      </c>
      <c r="D95" s="61">
        <v>3</v>
      </c>
      <c r="E95" s="61">
        <v>2</v>
      </c>
      <c r="F95" s="61">
        <v>0</v>
      </c>
      <c r="G95" s="61">
        <v>5</v>
      </c>
      <c r="H95" s="61">
        <f t="shared" si="4"/>
        <v>10</v>
      </c>
    </row>
    <row r="96" customHeight="1" spans="1:8">
      <c r="A96" s="60" t="s">
        <v>181</v>
      </c>
      <c r="B96" s="60" t="s">
        <v>132</v>
      </c>
      <c r="C96" s="62" t="s">
        <v>118</v>
      </c>
      <c r="D96" s="61">
        <v>10</v>
      </c>
      <c r="E96" s="61">
        <v>18</v>
      </c>
      <c r="F96" s="61">
        <v>0</v>
      </c>
      <c r="G96" s="61">
        <v>53</v>
      </c>
      <c r="H96" s="61">
        <f t="shared" si="4"/>
        <v>81</v>
      </c>
    </row>
    <row r="97" customHeight="1" spans="1:8">
      <c r="A97" s="60" t="s">
        <v>182</v>
      </c>
      <c r="B97" s="60" t="s">
        <v>132</v>
      </c>
      <c r="C97" s="60" t="s">
        <v>118</v>
      </c>
      <c r="D97" s="61">
        <v>0</v>
      </c>
      <c r="E97" s="61">
        <v>0</v>
      </c>
      <c r="F97" s="61">
        <v>0</v>
      </c>
      <c r="G97" s="61">
        <v>0</v>
      </c>
      <c r="H97" s="61">
        <f t="shared" si="4"/>
        <v>0</v>
      </c>
    </row>
    <row r="98" customHeight="1" spans="1:8">
      <c r="A98" s="60" t="s">
        <v>183</v>
      </c>
      <c r="B98" s="60" t="s">
        <v>132</v>
      </c>
      <c r="C98" s="62" t="s">
        <v>115</v>
      </c>
      <c r="D98" s="61">
        <v>0</v>
      </c>
      <c r="E98" s="61">
        <v>0</v>
      </c>
      <c r="F98" s="61">
        <v>0</v>
      </c>
      <c r="G98" s="61">
        <v>0</v>
      </c>
      <c r="H98" s="61">
        <f t="shared" si="4"/>
        <v>0</v>
      </c>
    </row>
    <row r="99" hidden="1" customHeight="1" spans="1:8">
      <c r="A99" s="60" t="s">
        <v>184</v>
      </c>
      <c r="B99" s="60" t="s">
        <v>132</v>
      </c>
      <c r="C99" s="60" t="s">
        <v>118</v>
      </c>
      <c r="D99" s="61">
        <v>0</v>
      </c>
      <c r="E99" s="61">
        <v>0</v>
      </c>
      <c r="F99" s="61">
        <v>0</v>
      </c>
      <c r="G99" s="61">
        <v>0</v>
      </c>
      <c r="H99" s="61">
        <f t="shared" si="4"/>
        <v>0</v>
      </c>
    </row>
    <row r="100" customHeight="1" spans="1:8">
      <c r="A100" s="60" t="s">
        <v>183</v>
      </c>
      <c r="B100" s="60" t="s">
        <v>132</v>
      </c>
      <c r="C100" s="60" t="s">
        <v>118</v>
      </c>
      <c r="D100" s="61">
        <v>0</v>
      </c>
      <c r="E100" s="61">
        <v>0</v>
      </c>
      <c r="F100" s="61">
        <v>0</v>
      </c>
      <c r="G100" s="61">
        <v>0</v>
      </c>
      <c r="H100" s="61">
        <f t="shared" si="4"/>
        <v>0</v>
      </c>
    </row>
    <row r="101" customHeight="1" spans="1:8">
      <c r="A101" s="60" t="s">
        <v>185</v>
      </c>
      <c r="B101" s="60" t="s">
        <v>132</v>
      </c>
      <c r="C101" s="62" t="s">
        <v>115</v>
      </c>
      <c r="D101" s="61">
        <v>0</v>
      </c>
      <c r="E101" s="61">
        <v>0</v>
      </c>
      <c r="F101" s="61">
        <v>0</v>
      </c>
      <c r="G101" s="61">
        <v>0</v>
      </c>
      <c r="H101" s="61">
        <f t="shared" si="4"/>
        <v>0</v>
      </c>
    </row>
    <row r="102" customHeight="1" spans="1:8">
      <c r="A102" s="60" t="s">
        <v>186</v>
      </c>
      <c r="B102" s="60" t="s">
        <v>132</v>
      </c>
      <c r="C102" s="62" t="s">
        <v>115</v>
      </c>
      <c r="D102" s="61">
        <v>0</v>
      </c>
      <c r="E102" s="61">
        <v>0</v>
      </c>
      <c r="F102" s="61">
        <v>0</v>
      </c>
      <c r="G102" s="61">
        <v>0</v>
      </c>
      <c r="H102" s="61">
        <f t="shared" si="4"/>
        <v>0</v>
      </c>
    </row>
    <row r="103" customHeight="1" spans="1:8">
      <c r="A103" s="60" t="s">
        <v>186</v>
      </c>
      <c r="B103" s="60" t="s">
        <v>132</v>
      </c>
      <c r="C103" s="62" t="s">
        <v>118</v>
      </c>
      <c r="D103" s="61">
        <v>0</v>
      </c>
      <c r="E103" s="61">
        <v>0</v>
      </c>
      <c r="F103" s="61">
        <v>0</v>
      </c>
      <c r="G103" s="61">
        <v>0</v>
      </c>
      <c r="H103" s="61">
        <f t="shared" si="4"/>
        <v>0</v>
      </c>
    </row>
    <row r="104" customHeight="1" spans="1:8">
      <c r="A104" s="60" t="s">
        <v>187</v>
      </c>
      <c r="B104" s="60" t="s">
        <v>132</v>
      </c>
      <c r="C104" s="62" t="s">
        <v>115</v>
      </c>
      <c r="D104" s="61">
        <v>0</v>
      </c>
      <c r="E104" s="61">
        <v>0</v>
      </c>
      <c r="F104" s="61">
        <v>0</v>
      </c>
      <c r="G104" s="61">
        <v>0</v>
      </c>
      <c r="H104" s="61">
        <f t="shared" si="4"/>
        <v>0</v>
      </c>
    </row>
    <row r="105" customHeight="1" spans="1:8">
      <c r="A105" s="60" t="s">
        <v>188</v>
      </c>
      <c r="B105" s="60" t="s">
        <v>132</v>
      </c>
      <c r="C105" s="62" t="s">
        <v>118</v>
      </c>
      <c r="D105" s="61">
        <v>0</v>
      </c>
      <c r="E105" s="61">
        <v>0</v>
      </c>
      <c r="F105" s="61">
        <v>0</v>
      </c>
      <c r="G105" s="61">
        <v>0</v>
      </c>
      <c r="H105" s="61">
        <f t="shared" si="4"/>
        <v>0</v>
      </c>
    </row>
    <row r="106" customHeight="1" spans="1:8">
      <c r="A106" s="60" t="s">
        <v>189</v>
      </c>
      <c r="B106" s="60" t="s">
        <v>132</v>
      </c>
      <c r="C106" s="62" t="s">
        <v>115</v>
      </c>
      <c r="D106" s="61">
        <v>2</v>
      </c>
      <c r="E106" s="61">
        <v>2</v>
      </c>
      <c r="F106" s="61">
        <v>0</v>
      </c>
      <c r="G106" s="61">
        <v>7</v>
      </c>
      <c r="H106" s="61">
        <f t="shared" si="4"/>
        <v>11</v>
      </c>
    </row>
    <row r="107" customHeight="1" spans="1:8">
      <c r="A107" s="60" t="s">
        <v>189</v>
      </c>
      <c r="B107" s="60" t="s">
        <v>132</v>
      </c>
      <c r="C107" s="60" t="s">
        <v>118</v>
      </c>
      <c r="D107" s="61">
        <v>0</v>
      </c>
      <c r="E107" s="61">
        <v>0</v>
      </c>
      <c r="F107" s="61">
        <v>0</v>
      </c>
      <c r="G107" s="61">
        <v>0</v>
      </c>
      <c r="H107" s="61">
        <f t="shared" si="4"/>
        <v>0</v>
      </c>
    </row>
    <row r="108" customHeight="1" spans="1:8">
      <c r="A108" s="60" t="s">
        <v>190</v>
      </c>
      <c r="B108" s="60" t="s">
        <v>114</v>
      </c>
      <c r="C108" s="62" t="s">
        <v>115</v>
      </c>
      <c r="D108" s="61">
        <v>5</v>
      </c>
      <c r="E108" s="61">
        <v>8</v>
      </c>
      <c r="F108" s="61">
        <v>0</v>
      </c>
      <c r="G108" s="61">
        <v>29</v>
      </c>
      <c r="H108" s="61">
        <f t="shared" si="4"/>
        <v>42</v>
      </c>
    </row>
    <row r="109" hidden="1" customHeight="1" spans="1:8">
      <c r="A109" s="60" t="s">
        <v>190</v>
      </c>
      <c r="B109" s="60" t="s">
        <v>132</v>
      </c>
      <c r="C109" s="62" t="s">
        <v>115</v>
      </c>
      <c r="D109" s="61"/>
      <c r="E109" s="61"/>
      <c r="F109" s="61"/>
      <c r="G109" s="61"/>
      <c r="H109" s="61">
        <f t="shared" si="4"/>
        <v>0</v>
      </c>
    </row>
    <row r="110" customHeight="1" spans="1:8">
      <c r="A110" s="60" t="s">
        <v>191</v>
      </c>
      <c r="B110" s="60" t="s">
        <v>114</v>
      </c>
      <c r="C110" s="62" t="s">
        <v>115</v>
      </c>
      <c r="D110" s="61">
        <v>0</v>
      </c>
      <c r="E110" s="61">
        <v>2</v>
      </c>
      <c r="F110" s="61">
        <v>0</v>
      </c>
      <c r="G110" s="61">
        <v>2</v>
      </c>
      <c r="H110" s="61">
        <f t="shared" si="4"/>
        <v>4</v>
      </c>
    </row>
    <row r="111" spans="1:8">
      <c r="A111" s="60" t="s">
        <v>192</v>
      </c>
      <c r="B111" s="60"/>
      <c r="C111" s="60"/>
      <c r="D111" s="61">
        <v>0</v>
      </c>
      <c r="E111" s="61">
        <v>0</v>
      </c>
      <c r="F111" s="61">
        <v>0</v>
      </c>
      <c r="G111" s="61">
        <v>0</v>
      </c>
      <c r="H111" s="61">
        <f t="shared" si="4"/>
        <v>0</v>
      </c>
    </row>
    <row r="112" customHeight="1" spans="1:8">
      <c r="A112" s="77" t="s">
        <v>66</v>
      </c>
      <c r="B112" s="78"/>
      <c r="C112" s="66"/>
      <c r="D112" s="59">
        <f>SUM(D113:D118)</f>
        <v>26</v>
      </c>
      <c r="E112" s="59">
        <f>SUM(E113:E118)</f>
        <v>25</v>
      </c>
      <c r="F112" s="59">
        <f>SUM(F113:F118)</f>
        <v>0</v>
      </c>
      <c r="G112" s="59">
        <f>SUM(G113:G118)</f>
        <v>129</v>
      </c>
      <c r="H112" s="59">
        <f t="shared" si="4"/>
        <v>180</v>
      </c>
    </row>
    <row r="113" customHeight="1" spans="1:8">
      <c r="A113" s="60" t="s">
        <v>193</v>
      </c>
      <c r="B113" s="60" t="s">
        <v>114</v>
      </c>
      <c r="C113" s="62" t="s">
        <v>115</v>
      </c>
      <c r="D113" s="61">
        <v>8</v>
      </c>
      <c r="E113" s="61">
        <v>7</v>
      </c>
      <c r="F113" s="61">
        <v>0</v>
      </c>
      <c r="G113" s="61">
        <v>16</v>
      </c>
      <c r="H113" s="61">
        <f t="shared" ref="H113:H119" si="5">SUM(D113,E113,F113,G113)</f>
        <v>31</v>
      </c>
    </row>
    <row r="114" customHeight="1" spans="1:8">
      <c r="A114" s="60" t="s">
        <v>193</v>
      </c>
      <c r="B114" s="60" t="s">
        <v>132</v>
      </c>
      <c r="C114" s="62" t="s">
        <v>115</v>
      </c>
      <c r="D114" s="61">
        <v>0</v>
      </c>
      <c r="E114" s="61">
        <v>0</v>
      </c>
      <c r="F114" s="61">
        <v>0</v>
      </c>
      <c r="G114" s="61">
        <v>0</v>
      </c>
      <c r="H114" s="61">
        <f t="shared" si="5"/>
        <v>0</v>
      </c>
    </row>
    <row r="115" customHeight="1" spans="1:8">
      <c r="A115" s="60" t="s">
        <v>194</v>
      </c>
      <c r="B115" s="60" t="s">
        <v>114</v>
      </c>
      <c r="C115" s="60" t="s">
        <v>115</v>
      </c>
      <c r="D115" s="61">
        <v>5</v>
      </c>
      <c r="E115" s="61">
        <v>3</v>
      </c>
      <c r="F115" s="61">
        <v>0</v>
      </c>
      <c r="G115" s="61">
        <v>23</v>
      </c>
      <c r="H115" s="61">
        <f t="shared" si="5"/>
        <v>31</v>
      </c>
    </row>
    <row r="116" customHeight="1" spans="1:8">
      <c r="A116" s="60" t="s">
        <v>195</v>
      </c>
      <c r="B116" s="60" t="s">
        <v>114</v>
      </c>
      <c r="C116" s="60" t="s">
        <v>115</v>
      </c>
      <c r="D116" s="61">
        <v>5</v>
      </c>
      <c r="E116" s="61">
        <v>4</v>
      </c>
      <c r="F116" s="61">
        <v>0</v>
      </c>
      <c r="G116" s="61">
        <v>20</v>
      </c>
      <c r="H116" s="61">
        <f t="shared" si="5"/>
        <v>29</v>
      </c>
    </row>
    <row r="117" customHeight="1" spans="1:8">
      <c r="A117" s="60" t="s">
        <v>196</v>
      </c>
      <c r="B117" s="60" t="s">
        <v>114</v>
      </c>
      <c r="C117" s="62" t="s">
        <v>115</v>
      </c>
      <c r="D117" s="61">
        <v>4</v>
      </c>
      <c r="E117" s="61">
        <v>10</v>
      </c>
      <c r="F117" s="61">
        <v>0</v>
      </c>
      <c r="G117" s="61">
        <v>60</v>
      </c>
      <c r="H117" s="61">
        <f t="shared" si="5"/>
        <v>74</v>
      </c>
    </row>
    <row r="118" customHeight="1" spans="1:8">
      <c r="A118" s="60" t="s">
        <v>197</v>
      </c>
      <c r="B118" s="60" t="s">
        <v>114</v>
      </c>
      <c r="C118" s="62" t="s">
        <v>115</v>
      </c>
      <c r="D118" s="61">
        <v>4</v>
      </c>
      <c r="E118" s="61">
        <v>1</v>
      </c>
      <c r="F118" s="61">
        <v>0</v>
      </c>
      <c r="G118" s="61">
        <v>10</v>
      </c>
      <c r="H118" s="61">
        <f t="shared" si="5"/>
        <v>15</v>
      </c>
    </row>
    <row r="119" customHeight="1" spans="1:8">
      <c r="A119" s="77" t="s">
        <v>72</v>
      </c>
      <c r="B119" s="78"/>
      <c r="C119" s="66"/>
      <c r="D119" s="59">
        <f>SUM(D120:D129)</f>
        <v>21</v>
      </c>
      <c r="E119" s="59">
        <f>SUM(E120:E129)</f>
        <v>19</v>
      </c>
      <c r="F119" s="59">
        <f>SUM(F120:F129)</f>
        <v>0</v>
      </c>
      <c r="G119" s="59">
        <f>SUM(G120:G129)</f>
        <v>50</v>
      </c>
      <c r="H119" s="59">
        <f t="shared" si="5"/>
        <v>90</v>
      </c>
    </row>
    <row r="120" customHeight="1" spans="1:8">
      <c r="A120" s="60" t="s">
        <v>159</v>
      </c>
      <c r="B120" s="60" t="s">
        <v>114</v>
      </c>
      <c r="C120" s="62" t="s">
        <v>118</v>
      </c>
      <c r="D120" s="61">
        <v>1</v>
      </c>
      <c r="E120" s="61">
        <v>1</v>
      </c>
      <c r="F120" s="61">
        <v>0</v>
      </c>
      <c r="G120" s="61">
        <v>1</v>
      </c>
      <c r="H120" s="61">
        <f t="shared" ref="H120:H129" si="6">SUM(D120,E120,F120,G120)</f>
        <v>3</v>
      </c>
    </row>
    <row r="121" customHeight="1" spans="1:8">
      <c r="A121" s="60" t="s">
        <v>142</v>
      </c>
      <c r="B121" s="60" t="s">
        <v>132</v>
      </c>
      <c r="C121" s="62" t="s">
        <v>115</v>
      </c>
      <c r="D121" s="61">
        <v>2</v>
      </c>
      <c r="E121" s="61">
        <v>5</v>
      </c>
      <c r="F121" s="61">
        <v>0</v>
      </c>
      <c r="G121" s="61">
        <v>23</v>
      </c>
      <c r="H121" s="61">
        <f t="shared" si="6"/>
        <v>30</v>
      </c>
    </row>
    <row r="122" customHeight="1" spans="1:8">
      <c r="A122" s="60" t="s">
        <v>161</v>
      </c>
      <c r="B122" s="60" t="s">
        <v>114</v>
      </c>
      <c r="C122" s="62" t="s">
        <v>118</v>
      </c>
      <c r="D122" s="61">
        <v>0</v>
      </c>
      <c r="E122" s="61">
        <v>1</v>
      </c>
      <c r="F122" s="61">
        <v>0</v>
      </c>
      <c r="G122" s="61">
        <v>0</v>
      </c>
      <c r="H122" s="61">
        <f t="shared" si="6"/>
        <v>1</v>
      </c>
    </row>
    <row r="123" customHeight="1" spans="1:8">
      <c r="A123" s="60" t="s">
        <v>131</v>
      </c>
      <c r="B123" s="60" t="s">
        <v>132</v>
      </c>
      <c r="C123" s="62" t="s">
        <v>118</v>
      </c>
      <c r="D123" s="61">
        <v>5</v>
      </c>
      <c r="E123" s="61">
        <v>2</v>
      </c>
      <c r="F123" s="61">
        <v>0</v>
      </c>
      <c r="G123" s="61">
        <v>2</v>
      </c>
      <c r="H123" s="61">
        <f t="shared" si="6"/>
        <v>9</v>
      </c>
    </row>
    <row r="124" customHeight="1" spans="1:8">
      <c r="A124" s="60" t="s">
        <v>178</v>
      </c>
      <c r="B124" s="60" t="s">
        <v>132</v>
      </c>
      <c r="C124" s="62" t="s">
        <v>115</v>
      </c>
      <c r="D124" s="61">
        <v>3</v>
      </c>
      <c r="E124" s="61">
        <v>2</v>
      </c>
      <c r="F124" s="61">
        <v>0</v>
      </c>
      <c r="G124" s="61">
        <v>4</v>
      </c>
      <c r="H124" s="61">
        <f t="shared" si="6"/>
        <v>9</v>
      </c>
    </row>
    <row r="125" customHeight="1" spans="1:8">
      <c r="A125" s="60" t="s">
        <v>183</v>
      </c>
      <c r="B125" s="60" t="s">
        <v>132</v>
      </c>
      <c r="C125" s="62" t="s">
        <v>118</v>
      </c>
      <c r="D125" s="61">
        <v>4</v>
      </c>
      <c r="E125" s="61">
        <v>2</v>
      </c>
      <c r="F125" s="61">
        <v>0</v>
      </c>
      <c r="G125" s="61">
        <v>8</v>
      </c>
      <c r="H125" s="61">
        <f t="shared" si="6"/>
        <v>14</v>
      </c>
    </row>
    <row r="126" customHeight="1" spans="1:8">
      <c r="A126" s="60" t="s">
        <v>136</v>
      </c>
      <c r="B126" s="60" t="s">
        <v>132</v>
      </c>
      <c r="C126" s="62" t="s">
        <v>115</v>
      </c>
      <c r="D126" s="61">
        <v>2</v>
      </c>
      <c r="E126" s="61">
        <v>0</v>
      </c>
      <c r="F126" s="61">
        <v>0</v>
      </c>
      <c r="G126" s="61">
        <v>4</v>
      </c>
      <c r="H126" s="61">
        <f t="shared" si="6"/>
        <v>6</v>
      </c>
    </row>
    <row r="127" customHeight="1" spans="1:8">
      <c r="A127" s="60" t="s">
        <v>189</v>
      </c>
      <c r="B127" s="60" t="s">
        <v>132</v>
      </c>
      <c r="C127" s="62" t="s">
        <v>118</v>
      </c>
      <c r="D127" s="61">
        <v>1</v>
      </c>
      <c r="E127" s="61">
        <v>4</v>
      </c>
      <c r="F127" s="61">
        <v>0</v>
      </c>
      <c r="G127" s="61">
        <v>3</v>
      </c>
      <c r="H127" s="61">
        <f t="shared" si="6"/>
        <v>8</v>
      </c>
    </row>
    <row r="128" customHeight="1" spans="1:8">
      <c r="A128" s="60" t="s">
        <v>138</v>
      </c>
      <c r="B128" s="60" t="s">
        <v>132</v>
      </c>
      <c r="C128" s="62" t="s">
        <v>115</v>
      </c>
      <c r="D128" s="61">
        <v>2</v>
      </c>
      <c r="E128" s="61">
        <v>2</v>
      </c>
      <c r="F128" s="61">
        <v>0</v>
      </c>
      <c r="G128" s="61">
        <v>3</v>
      </c>
      <c r="H128" s="61">
        <f t="shared" si="6"/>
        <v>7</v>
      </c>
    </row>
    <row r="129" customHeight="1" spans="1:8">
      <c r="A129" s="60" t="s">
        <v>198</v>
      </c>
      <c r="B129" s="60" t="s">
        <v>114</v>
      </c>
      <c r="C129" s="62" t="s">
        <v>115</v>
      </c>
      <c r="D129" s="61">
        <v>1</v>
      </c>
      <c r="E129" s="61">
        <v>0</v>
      </c>
      <c r="F129" s="61">
        <v>0</v>
      </c>
      <c r="G129" s="61">
        <v>2</v>
      </c>
      <c r="H129" s="61">
        <f t="shared" si="6"/>
        <v>3</v>
      </c>
    </row>
    <row r="130" customHeight="1" spans="1:8">
      <c r="A130" s="77" t="s">
        <v>76</v>
      </c>
      <c r="B130" s="78"/>
      <c r="C130" s="66"/>
      <c r="D130" s="59">
        <f>SUM(D131:D135)</f>
        <v>6</v>
      </c>
      <c r="E130" s="59">
        <f>SUM(E131:E135)</f>
        <v>4</v>
      </c>
      <c r="F130" s="59">
        <f>SUM(F131:F135)</f>
        <v>0</v>
      </c>
      <c r="G130" s="59">
        <f>SUM(G131:G135)</f>
        <v>22</v>
      </c>
      <c r="H130" s="59">
        <f t="shared" ref="H130:H136" si="7">SUM(D130,E130,F130,G130)</f>
        <v>32</v>
      </c>
    </row>
    <row r="131" customHeight="1" spans="1:8">
      <c r="A131" s="60" t="s">
        <v>199</v>
      </c>
      <c r="B131" s="60" t="s">
        <v>114</v>
      </c>
      <c r="C131" s="62" t="s">
        <v>115</v>
      </c>
      <c r="D131" s="61">
        <v>2</v>
      </c>
      <c r="E131" s="61">
        <v>3</v>
      </c>
      <c r="F131" s="61">
        <v>0</v>
      </c>
      <c r="G131" s="61">
        <v>6</v>
      </c>
      <c r="H131" s="61">
        <f t="shared" si="7"/>
        <v>11</v>
      </c>
    </row>
    <row r="132" customHeight="1" spans="1:8">
      <c r="A132" s="60" t="s">
        <v>200</v>
      </c>
      <c r="B132" s="60" t="s">
        <v>114</v>
      </c>
      <c r="C132" s="62" t="s">
        <v>115</v>
      </c>
      <c r="D132" s="61">
        <v>2</v>
      </c>
      <c r="E132" s="61">
        <v>1</v>
      </c>
      <c r="F132" s="61">
        <v>0</v>
      </c>
      <c r="G132" s="61">
        <v>12</v>
      </c>
      <c r="H132" s="61">
        <f t="shared" si="7"/>
        <v>15</v>
      </c>
    </row>
    <row r="133" customHeight="1" spans="1:8">
      <c r="A133" s="60" t="s">
        <v>201</v>
      </c>
      <c r="B133" s="60" t="s">
        <v>132</v>
      </c>
      <c r="C133" s="62" t="s">
        <v>118</v>
      </c>
      <c r="D133" s="61">
        <v>0</v>
      </c>
      <c r="E133" s="61">
        <v>0</v>
      </c>
      <c r="F133" s="61">
        <v>0</v>
      </c>
      <c r="G133" s="61">
        <v>1</v>
      </c>
      <c r="H133" s="61">
        <f t="shared" si="7"/>
        <v>1</v>
      </c>
    </row>
    <row r="134" customHeight="1" spans="1:8">
      <c r="A134" s="60" t="s">
        <v>202</v>
      </c>
      <c r="B134" s="60" t="s">
        <v>114</v>
      </c>
      <c r="C134" s="62" t="s">
        <v>115</v>
      </c>
      <c r="D134" s="61">
        <v>2</v>
      </c>
      <c r="E134" s="61">
        <v>0</v>
      </c>
      <c r="F134" s="61">
        <v>0</v>
      </c>
      <c r="G134" s="61">
        <v>3</v>
      </c>
      <c r="H134" s="61">
        <f t="shared" si="7"/>
        <v>5</v>
      </c>
    </row>
    <row r="135" customHeight="1" spans="1:8">
      <c r="A135" s="60" t="s">
        <v>168</v>
      </c>
      <c r="B135" s="60" t="s">
        <v>132</v>
      </c>
      <c r="C135" s="62" t="s">
        <v>118</v>
      </c>
      <c r="D135" s="61">
        <v>0</v>
      </c>
      <c r="E135" s="61">
        <v>0</v>
      </c>
      <c r="F135" s="61">
        <v>0</v>
      </c>
      <c r="G135" s="61">
        <v>0</v>
      </c>
      <c r="H135" s="61">
        <f t="shared" si="7"/>
        <v>0</v>
      </c>
    </row>
    <row r="136" customHeight="1" spans="1:8">
      <c r="A136" s="77" t="s">
        <v>81</v>
      </c>
      <c r="B136" s="78"/>
      <c r="C136" s="66"/>
      <c r="D136" s="59">
        <f>SUM(D137:D144)</f>
        <v>16</v>
      </c>
      <c r="E136" s="59">
        <f>SUM(E137:E144)</f>
        <v>22</v>
      </c>
      <c r="F136" s="59">
        <f>SUM(F137:F144)</f>
        <v>0</v>
      </c>
      <c r="G136" s="59">
        <f>SUM(G137:G144)</f>
        <v>119</v>
      </c>
      <c r="H136" s="59">
        <f t="shared" si="7"/>
        <v>157</v>
      </c>
    </row>
    <row r="137" customHeight="1" spans="1:8">
      <c r="A137" s="60" t="s">
        <v>193</v>
      </c>
      <c r="B137" s="60" t="s">
        <v>114</v>
      </c>
      <c r="C137" s="62" t="s">
        <v>115</v>
      </c>
      <c r="D137" s="61">
        <v>1</v>
      </c>
      <c r="E137" s="61">
        <v>2</v>
      </c>
      <c r="F137" s="61">
        <v>0</v>
      </c>
      <c r="G137" s="61">
        <v>19</v>
      </c>
      <c r="H137" s="61">
        <f t="shared" ref="H137:H144" si="8">SUM(D137,E137,F137,G137)</f>
        <v>22</v>
      </c>
    </row>
    <row r="138" customHeight="1" spans="1:8">
      <c r="A138" s="60" t="s">
        <v>146</v>
      </c>
      <c r="B138" s="60" t="s">
        <v>114</v>
      </c>
      <c r="C138" s="62" t="s">
        <v>115</v>
      </c>
      <c r="D138" s="61">
        <v>1</v>
      </c>
      <c r="E138" s="61">
        <v>2</v>
      </c>
      <c r="F138" s="61">
        <v>0</v>
      </c>
      <c r="G138" s="61">
        <v>11</v>
      </c>
      <c r="H138" s="61">
        <f t="shared" si="8"/>
        <v>14</v>
      </c>
    </row>
    <row r="139" customHeight="1" spans="1:8">
      <c r="A139" s="60" t="s">
        <v>194</v>
      </c>
      <c r="B139" s="60" t="s">
        <v>114</v>
      </c>
      <c r="C139" s="62" t="s">
        <v>115</v>
      </c>
      <c r="D139" s="61">
        <v>3</v>
      </c>
      <c r="E139" s="61">
        <v>5</v>
      </c>
      <c r="F139" s="61">
        <v>0</v>
      </c>
      <c r="G139" s="61">
        <v>36</v>
      </c>
      <c r="H139" s="61">
        <f t="shared" si="8"/>
        <v>44</v>
      </c>
    </row>
    <row r="140" customHeight="1" spans="1:8">
      <c r="A140" s="60" t="s">
        <v>195</v>
      </c>
      <c r="B140" s="60" t="s">
        <v>114</v>
      </c>
      <c r="C140" s="62" t="s">
        <v>115</v>
      </c>
      <c r="D140" s="61">
        <v>2</v>
      </c>
      <c r="E140" s="61">
        <v>3</v>
      </c>
      <c r="F140" s="61">
        <v>0</v>
      </c>
      <c r="G140" s="61">
        <v>9</v>
      </c>
      <c r="H140" s="61">
        <f t="shared" si="8"/>
        <v>14</v>
      </c>
    </row>
    <row r="141" customHeight="1" spans="1:8">
      <c r="A141" s="60" t="s">
        <v>196</v>
      </c>
      <c r="B141" s="60" t="s">
        <v>114</v>
      </c>
      <c r="C141" s="62" t="s">
        <v>115</v>
      </c>
      <c r="D141" s="61">
        <v>2</v>
      </c>
      <c r="E141" s="61">
        <v>4</v>
      </c>
      <c r="F141" s="61">
        <v>0</v>
      </c>
      <c r="G141" s="61">
        <v>20</v>
      </c>
      <c r="H141" s="61">
        <f t="shared" si="8"/>
        <v>26</v>
      </c>
    </row>
    <row r="142" customHeight="1" spans="1:8">
      <c r="A142" s="60" t="s">
        <v>149</v>
      </c>
      <c r="B142" s="60" t="s">
        <v>114</v>
      </c>
      <c r="C142" s="62" t="s">
        <v>115</v>
      </c>
      <c r="D142" s="61">
        <v>3</v>
      </c>
      <c r="E142" s="61">
        <v>2</v>
      </c>
      <c r="F142" s="61">
        <v>0</v>
      </c>
      <c r="G142" s="61">
        <v>6</v>
      </c>
      <c r="H142" s="61">
        <f t="shared" si="8"/>
        <v>11</v>
      </c>
    </row>
    <row r="143" customHeight="1" spans="1:8">
      <c r="A143" s="60" t="s">
        <v>197</v>
      </c>
      <c r="B143" s="60" t="s">
        <v>114</v>
      </c>
      <c r="C143" s="62" t="s">
        <v>115</v>
      </c>
      <c r="D143" s="61">
        <v>4</v>
      </c>
      <c r="E143" s="61">
        <v>3</v>
      </c>
      <c r="F143" s="61">
        <v>0</v>
      </c>
      <c r="G143" s="61">
        <v>13</v>
      </c>
      <c r="H143" s="61">
        <f t="shared" si="8"/>
        <v>20</v>
      </c>
    </row>
    <row r="144" customHeight="1" spans="1:8">
      <c r="A144" s="60" t="s">
        <v>203</v>
      </c>
      <c r="B144" s="60" t="s">
        <v>114</v>
      </c>
      <c r="C144" s="62" t="s">
        <v>115</v>
      </c>
      <c r="D144" s="61">
        <v>0</v>
      </c>
      <c r="E144" s="61">
        <v>1</v>
      </c>
      <c r="F144" s="61">
        <v>0</v>
      </c>
      <c r="G144" s="61">
        <v>5</v>
      </c>
      <c r="H144" s="61">
        <f t="shared" si="8"/>
        <v>6</v>
      </c>
    </row>
    <row r="145" customHeight="1" spans="1:8">
      <c r="A145" s="77" t="s">
        <v>204</v>
      </c>
      <c r="B145" s="78"/>
      <c r="C145" s="66"/>
      <c r="D145" s="59">
        <v>0</v>
      </c>
      <c r="E145" s="59">
        <v>0</v>
      </c>
      <c r="F145" s="59">
        <v>0</v>
      </c>
      <c r="G145" s="59">
        <v>0</v>
      </c>
      <c r="H145" s="59">
        <v>0</v>
      </c>
    </row>
    <row r="146" customHeight="1" spans="1:8">
      <c r="A146" s="60" t="s">
        <v>205</v>
      </c>
      <c r="B146" s="60" t="s">
        <v>114</v>
      </c>
      <c r="C146" s="62" t="s">
        <v>115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</row>
    <row r="147" customHeight="1" spans="1:8">
      <c r="A147" s="60" t="s">
        <v>142</v>
      </c>
      <c r="B147" s="60" t="s">
        <v>132</v>
      </c>
      <c r="C147" s="62" t="s">
        <v>115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</row>
    <row r="148" customHeight="1" spans="1:8">
      <c r="A148" s="60" t="s">
        <v>131</v>
      </c>
      <c r="B148" s="60" t="s">
        <v>132</v>
      </c>
      <c r="C148" s="62" t="s">
        <v>115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</row>
    <row r="149" customHeight="1" spans="1:8">
      <c r="A149" s="60" t="s">
        <v>178</v>
      </c>
      <c r="B149" s="60" t="s">
        <v>132</v>
      </c>
      <c r="C149" s="62" t="s">
        <v>115</v>
      </c>
      <c r="D149" s="61">
        <v>0</v>
      </c>
      <c r="E149" s="61">
        <v>0</v>
      </c>
      <c r="F149" s="61">
        <v>0</v>
      </c>
      <c r="G149" s="61">
        <v>0</v>
      </c>
      <c r="H149" s="61">
        <v>0</v>
      </c>
    </row>
    <row r="150" customHeight="1" spans="1:8">
      <c r="A150" s="60" t="s">
        <v>179</v>
      </c>
      <c r="B150" s="60" t="s">
        <v>132</v>
      </c>
      <c r="C150" s="62" t="s">
        <v>115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</row>
    <row r="151" customHeight="1" spans="1:8">
      <c r="A151" s="60" t="s">
        <v>183</v>
      </c>
      <c r="B151" s="60" t="s">
        <v>132</v>
      </c>
      <c r="C151" s="62" t="s">
        <v>115</v>
      </c>
      <c r="D151" s="61">
        <v>0</v>
      </c>
      <c r="E151" s="61">
        <v>0</v>
      </c>
      <c r="F151" s="61">
        <v>0</v>
      </c>
      <c r="G151" s="61">
        <v>0</v>
      </c>
      <c r="H151" s="61">
        <v>0</v>
      </c>
    </row>
    <row r="152" customHeight="1" spans="1:8">
      <c r="A152" s="60" t="s">
        <v>136</v>
      </c>
      <c r="B152" s="60" t="s">
        <v>132</v>
      </c>
      <c r="C152" s="62" t="s">
        <v>115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</row>
    <row r="153" customHeight="1" spans="1:8">
      <c r="A153" s="60" t="s">
        <v>138</v>
      </c>
      <c r="B153" s="60" t="s">
        <v>132</v>
      </c>
      <c r="C153" s="62" t="s">
        <v>115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</row>
    <row r="154" customHeight="1" spans="1:8">
      <c r="A154" s="79" t="s">
        <v>91</v>
      </c>
      <c r="B154" s="79"/>
      <c r="C154" s="79"/>
      <c r="D154" s="80">
        <f>SUM(D155:D158)</f>
        <v>8</v>
      </c>
      <c r="E154" s="80">
        <f>SUM(E155:E158)</f>
        <v>16</v>
      </c>
      <c r="F154" s="80">
        <f>SUM(F155:F158)</f>
        <v>0</v>
      </c>
      <c r="G154" s="80">
        <f>SUM(G155:G158)</f>
        <v>47</v>
      </c>
      <c r="H154" s="80">
        <f t="shared" ref="H154:H159" si="9">SUM(D154,E154,F154,G154)</f>
        <v>71</v>
      </c>
    </row>
    <row r="155" customHeight="1" spans="1:8">
      <c r="A155" s="60" t="s">
        <v>92</v>
      </c>
      <c r="B155" s="60" t="s">
        <v>114</v>
      </c>
      <c r="C155" s="62" t="s">
        <v>115</v>
      </c>
      <c r="D155" s="61">
        <v>4</v>
      </c>
      <c r="E155" s="61">
        <v>5</v>
      </c>
      <c r="F155" s="61">
        <v>0</v>
      </c>
      <c r="G155" s="61">
        <v>4</v>
      </c>
      <c r="H155" s="85">
        <f t="shared" si="9"/>
        <v>13</v>
      </c>
    </row>
    <row r="156" customHeight="1" spans="1:8">
      <c r="A156" s="60" t="s">
        <v>93</v>
      </c>
      <c r="B156" s="60" t="s">
        <v>114</v>
      </c>
      <c r="C156" s="62" t="s">
        <v>115</v>
      </c>
      <c r="D156" s="61">
        <v>1</v>
      </c>
      <c r="E156" s="61">
        <v>5</v>
      </c>
      <c r="F156" s="61">
        <v>0</v>
      </c>
      <c r="G156" s="61">
        <v>13</v>
      </c>
      <c r="H156" s="85">
        <f t="shared" si="9"/>
        <v>19</v>
      </c>
    </row>
    <row r="157" customHeight="1" spans="1:8">
      <c r="A157" s="60" t="s">
        <v>94</v>
      </c>
      <c r="B157" s="60" t="s">
        <v>114</v>
      </c>
      <c r="C157" s="62" t="s">
        <v>115</v>
      </c>
      <c r="D157" s="61">
        <v>2</v>
      </c>
      <c r="E157" s="61">
        <v>4</v>
      </c>
      <c r="F157" s="61">
        <v>0</v>
      </c>
      <c r="G157" s="61">
        <v>15</v>
      </c>
      <c r="H157" s="85">
        <f t="shared" si="9"/>
        <v>21</v>
      </c>
    </row>
    <row r="158" customHeight="1" spans="1:8">
      <c r="A158" s="60" t="s">
        <v>95</v>
      </c>
      <c r="B158" s="60" t="s">
        <v>114</v>
      </c>
      <c r="C158" s="62" t="s">
        <v>115</v>
      </c>
      <c r="D158" s="61">
        <v>1</v>
      </c>
      <c r="E158" s="61">
        <v>2</v>
      </c>
      <c r="F158" s="61">
        <v>0</v>
      </c>
      <c r="G158" s="61">
        <v>15</v>
      </c>
      <c r="H158" s="85">
        <f t="shared" si="9"/>
        <v>18</v>
      </c>
    </row>
    <row r="159" spans="1:8">
      <c r="A159" s="77" t="s">
        <v>105</v>
      </c>
      <c r="B159" s="66"/>
      <c r="C159" s="66"/>
      <c r="D159" s="81">
        <f>SUM(D6,D38,D50,D63,D78,D112,D119,D130,D136,D145,D154)</f>
        <v>257</v>
      </c>
      <c r="E159" s="81">
        <f>SUM(E6,E38,E50,E63,E78,E112,E119,E130,E136,E145,E154)</f>
        <v>285</v>
      </c>
      <c r="F159" s="81">
        <f>SUM(F6,F38,F50,F63,F78,F112,F119,F130,F136,F145,F154)</f>
        <v>0</v>
      </c>
      <c r="G159" s="81">
        <f>SUM(G6,G38,G50,G63,G78,G112,G119,G130,G136,G145,G154)</f>
        <v>831</v>
      </c>
      <c r="H159" s="86">
        <f t="shared" si="9"/>
        <v>1373</v>
      </c>
    </row>
    <row r="160" ht="9.95" customHeight="1" spans="1:8">
      <c r="A160" s="82" t="s">
        <v>106</v>
      </c>
      <c r="B160" s="83"/>
      <c r="C160" s="83"/>
      <c r="D160" s="84"/>
      <c r="E160" s="84"/>
      <c r="F160" s="84"/>
      <c r="G160" s="84"/>
      <c r="H160" s="87" t="s">
        <v>107</v>
      </c>
    </row>
    <row r="161" customHeight="1"/>
    <row r="162" customHeight="1"/>
    <row r="163" customHeight="1"/>
    <row r="164" customHeight="1"/>
    <row r="165" customHeight="1"/>
    <row r="166" customHeight="1"/>
    <row r="167" customHeight="1"/>
    <row r="168" customHeight="1"/>
    <row r="169" customHeight="1"/>
    <row r="170" customHeight="1"/>
    <row r="171" customHeight="1"/>
    <row r="172" customHeight="1"/>
    <row r="173" customHeight="1"/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  <row r="213" customHeight="1"/>
    <row r="214" customHeight="1"/>
    <row r="215" customHeight="1"/>
    <row r="216" customHeight="1"/>
    <row r="217" customHeight="1"/>
    <row r="218" customHeight="1"/>
    <row r="219" customHeight="1"/>
    <row r="220" customHeight="1"/>
    <row r="221" customHeight="1"/>
    <row r="222" customHeight="1"/>
    <row r="223" customHeight="1"/>
    <row r="224" customHeight="1"/>
    <row r="225" customHeight="1"/>
    <row r="226" customHeight="1"/>
    <row r="227" customHeight="1"/>
    <row r="228" customHeight="1"/>
    <row r="229" customHeight="1"/>
    <row r="230" customHeight="1"/>
    <row r="231" customHeight="1"/>
    <row r="232" customHeight="1"/>
    <row r="233" customHeight="1"/>
    <row r="234" customHeight="1"/>
    <row r="235" customHeight="1"/>
    <row r="236" customHeight="1"/>
    <row r="237" customHeight="1"/>
    <row r="238" customHeight="1"/>
    <row r="239" customHeight="1"/>
    <row r="240" customHeight="1"/>
    <row r="241" customHeight="1"/>
    <row r="242" customHeight="1"/>
    <row r="243" customHeight="1"/>
    <row r="244" customHeight="1"/>
    <row r="245" customHeight="1"/>
    <row r="246" customHeight="1"/>
    <row r="247" customHeight="1"/>
    <row r="248" customHeight="1"/>
    <row r="249" customHeight="1"/>
    <row r="250" customHeight="1"/>
    <row r="251" customHeight="1"/>
    <row r="252" customHeight="1"/>
    <row r="253" customHeight="1"/>
    <row r="254" customHeight="1"/>
    <row r="255" customHeight="1"/>
    <row r="256" customHeight="1"/>
    <row r="257" customHeight="1"/>
    <row r="258" customHeight="1"/>
    <row r="259" customHeight="1"/>
    <row r="260" customHeight="1"/>
    <row r="261" customHeight="1"/>
    <row r="262" customHeight="1"/>
    <row r="263" customHeight="1"/>
    <row r="264" customHeight="1"/>
    <row r="265" customHeight="1"/>
    <row r="266" customHeight="1"/>
    <row r="267" customHeight="1"/>
    <row r="268" customHeight="1"/>
    <row r="269" customHeight="1"/>
    <row r="270" customHeight="1"/>
    <row r="271" customHeight="1"/>
    <row r="272" customHeight="1"/>
    <row r="273" customHeight="1"/>
    <row r="274" customHeight="1"/>
    <row r="275" customHeight="1"/>
    <row r="276" customHeight="1"/>
    <row r="277" customHeight="1"/>
    <row r="278" customHeight="1"/>
    <row r="279" customHeight="1"/>
    <row r="280" customHeight="1"/>
    <row r="281" customHeight="1"/>
    <row r="282" customHeight="1"/>
    <row r="283" customHeight="1"/>
    <row r="284" customHeight="1"/>
    <row r="285" customHeight="1"/>
    <row r="286" customHeight="1"/>
    <row r="287" customHeight="1"/>
    <row r="288" customHeight="1"/>
    <row r="289" customHeight="1"/>
    <row r="290" customHeight="1"/>
    <row r="291" customHeight="1"/>
    <row r="292" customHeight="1"/>
    <row r="293" customHeight="1"/>
    <row r="294" customHeight="1"/>
    <row r="295" customHeight="1"/>
    <row r="296" customHeight="1"/>
    <row r="297" customHeight="1"/>
    <row r="298" customHeight="1"/>
    <row r="299" customHeight="1"/>
    <row r="300" customHeight="1"/>
    <row r="301" customHeight="1"/>
    <row r="302" customHeight="1"/>
    <row r="303" customHeight="1"/>
    <row r="304" customHeight="1"/>
    <row r="305" customHeight="1"/>
    <row r="306" customHeight="1"/>
    <row r="307" customHeight="1"/>
    <row r="308" customHeight="1"/>
    <row r="309" customHeight="1"/>
    <row r="310" customHeight="1"/>
    <row r="311" customHeight="1"/>
    <row r="312" customHeight="1"/>
    <row r="313" customHeight="1"/>
    <row r="314" customHeight="1"/>
    <row r="315" customHeight="1"/>
    <row r="316" customHeight="1"/>
    <row r="317" customHeight="1"/>
    <row r="318" customHeight="1"/>
    <row r="319" customHeight="1"/>
    <row r="320" customHeight="1"/>
    <row r="321" customHeight="1"/>
    <row r="322" customHeight="1"/>
    <row r="323" customHeight="1"/>
    <row r="324" customHeight="1"/>
    <row r="325" customHeight="1"/>
    <row r="326" customHeight="1"/>
    <row r="327" customHeight="1"/>
    <row r="328" customHeight="1"/>
    <row r="329" customHeight="1"/>
    <row r="330" customHeight="1"/>
    <row r="331" customHeight="1"/>
    <row r="332" customHeight="1"/>
    <row r="333" customHeight="1"/>
    <row r="334" customHeight="1"/>
    <row r="335" customHeight="1"/>
    <row r="336" customHeight="1"/>
    <row r="337" customHeight="1"/>
    <row r="338" customHeight="1"/>
    <row r="339" customHeight="1"/>
    <row r="340" customHeight="1"/>
    <row r="341" customHeight="1"/>
    <row r="342" customHeight="1"/>
    <row r="343" customHeight="1"/>
    <row r="344" customHeight="1"/>
    <row r="345" customHeight="1"/>
    <row r="346" customHeight="1"/>
    <row r="347" customHeight="1"/>
    <row r="348" customHeight="1"/>
    <row r="349" customHeight="1"/>
    <row r="350" customHeight="1"/>
    <row r="351" customHeight="1"/>
    <row r="352" customHeight="1"/>
    <row r="353" customHeight="1"/>
    <row r="354" customHeight="1"/>
  </sheetData>
  <sheetProtection password="ED41" sheet="1" objects="1"/>
  <sortState ref="A43:BW60">
    <sortCondition ref="A43:A60"/>
  </sortState>
  <mergeCells count="11">
    <mergeCell ref="A1:H1"/>
    <mergeCell ref="D2:H2"/>
    <mergeCell ref="D3:H3"/>
    <mergeCell ref="D60:H60"/>
    <mergeCell ref="D61:H61"/>
    <mergeCell ref="A2:A4"/>
    <mergeCell ref="A60:A62"/>
    <mergeCell ref="B2:B4"/>
    <mergeCell ref="B60:B62"/>
    <mergeCell ref="C2:C4"/>
    <mergeCell ref="C60:C62"/>
  </mergeCells>
  <printOptions horizontalCentered="1"/>
  <pageMargins left="0.196850393700787" right="0.196850393700787" top="0.78740157480315" bottom="0.196850393700787" header="0.511811023622047" footer="0.511811023622047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1"/>
  <sheetViews>
    <sheetView showGridLines="0" workbookViewId="0">
      <pane ySplit="4" topLeftCell="A5" activePane="bottomLeft" state="frozen"/>
      <selection/>
      <selection pane="bottomLeft" activeCell="B110" sqref="B110:C110"/>
    </sheetView>
  </sheetViews>
  <sheetFormatPr defaultColWidth="9.14285714285714" defaultRowHeight="12" outlineLevelCol="2"/>
  <cols>
    <col min="1" max="1" width="62.8571428571429" style="16" customWidth="1"/>
    <col min="2" max="2" width="13.7142857142857" style="17" customWidth="1"/>
    <col min="3" max="3" width="13.7142857142857" style="18" customWidth="1"/>
    <col min="4" max="16384" width="9.14285714285714" style="19"/>
  </cols>
  <sheetData>
    <row r="1" ht="21.75" customHeight="1" spans="1:3">
      <c r="A1" s="20" t="s">
        <v>206</v>
      </c>
      <c r="B1" s="20"/>
      <c r="C1" s="20"/>
    </row>
    <row r="2" ht="12.75" customHeight="1" spans="1:3">
      <c r="A2" s="21" t="s">
        <v>1</v>
      </c>
      <c r="B2" s="22">
        <v>2020</v>
      </c>
      <c r="C2" s="22"/>
    </row>
    <row r="3" ht="12.75" customHeight="1" spans="1:3">
      <c r="A3" s="21"/>
      <c r="B3" s="23" t="s">
        <v>207</v>
      </c>
      <c r="C3" s="23" t="s">
        <v>208</v>
      </c>
    </row>
    <row r="4" ht="12.75" customHeight="1" spans="1:3">
      <c r="A4" s="24" t="s">
        <v>7</v>
      </c>
      <c r="B4" s="22">
        <f>SUM(B5,B21,B29,B46,B36,B63)</f>
        <v>618</v>
      </c>
      <c r="C4" s="22">
        <f>SUM(C5,C21,C29,C36,C46,C63)</f>
        <v>508</v>
      </c>
    </row>
    <row r="5" ht="12.75" customHeight="1" spans="1:3">
      <c r="A5" s="25" t="s">
        <v>8</v>
      </c>
      <c r="B5" s="22">
        <f t="shared" ref="B5:C5" si="0">SUM(B6:B20)</f>
        <v>181</v>
      </c>
      <c r="C5" s="22">
        <f t="shared" si="0"/>
        <v>154</v>
      </c>
    </row>
    <row r="6" ht="12.75" customHeight="1" spans="1:3">
      <c r="A6" s="26" t="s">
        <v>9</v>
      </c>
      <c r="B6" s="27">
        <v>10</v>
      </c>
      <c r="C6" s="27">
        <v>9</v>
      </c>
    </row>
    <row r="7" ht="12.75" customHeight="1" spans="1:3">
      <c r="A7" s="26" t="s">
        <v>10</v>
      </c>
      <c r="B7" s="27">
        <v>16</v>
      </c>
      <c r="C7" s="27">
        <v>11</v>
      </c>
    </row>
    <row r="8" ht="12.75" customHeight="1" spans="1:3">
      <c r="A8" s="26" t="s">
        <v>11</v>
      </c>
      <c r="B8" s="27">
        <v>16</v>
      </c>
      <c r="C8" s="27">
        <v>12</v>
      </c>
    </row>
    <row r="9" ht="12.75" customHeight="1" spans="1:3">
      <c r="A9" s="26" t="s">
        <v>12</v>
      </c>
      <c r="B9" s="27">
        <v>9</v>
      </c>
      <c r="C9" s="27">
        <v>8</v>
      </c>
    </row>
    <row r="10" ht="12.75" customHeight="1" spans="1:3">
      <c r="A10" s="26" t="s">
        <v>13</v>
      </c>
      <c r="B10" s="27">
        <v>10</v>
      </c>
      <c r="C10" s="27">
        <v>10</v>
      </c>
    </row>
    <row r="11" ht="12.75" customHeight="1" spans="1:3">
      <c r="A11" s="26" t="s">
        <v>14</v>
      </c>
      <c r="B11" s="27">
        <v>2</v>
      </c>
      <c r="C11" s="27">
        <v>2</v>
      </c>
    </row>
    <row r="12" ht="12.75" customHeight="1" spans="1:3">
      <c r="A12" s="26" t="s">
        <v>15</v>
      </c>
      <c r="B12" s="27">
        <v>23</v>
      </c>
      <c r="C12" s="27">
        <v>20</v>
      </c>
    </row>
    <row r="13" ht="12.75" customHeight="1" spans="1:3">
      <c r="A13" s="26" t="s">
        <v>16</v>
      </c>
      <c r="B13" s="27">
        <v>9</v>
      </c>
      <c r="C13" s="27">
        <v>8</v>
      </c>
    </row>
    <row r="14" ht="12.75" customHeight="1" spans="1:3">
      <c r="A14" s="26" t="s">
        <v>17</v>
      </c>
      <c r="B14" s="27">
        <v>25</v>
      </c>
      <c r="C14" s="27">
        <v>20</v>
      </c>
    </row>
    <row r="15" ht="12.75" customHeight="1" spans="1:3">
      <c r="A15" s="26" t="s">
        <v>18</v>
      </c>
      <c r="B15" s="27">
        <v>33</v>
      </c>
      <c r="C15" s="27">
        <v>28</v>
      </c>
    </row>
    <row r="16" ht="12.75" customHeight="1" spans="1:3">
      <c r="A16" s="26" t="s">
        <v>19</v>
      </c>
      <c r="B16" s="27">
        <v>12</v>
      </c>
      <c r="C16" s="27">
        <v>11</v>
      </c>
    </row>
    <row r="17" ht="12.75" customHeight="1" spans="1:3">
      <c r="A17" s="26" t="s">
        <v>20</v>
      </c>
      <c r="B17" s="27">
        <v>3</v>
      </c>
      <c r="C17" s="27">
        <v>3</v>
      </c>
    </row>
    <row r="18" ht="12.75" customHeight="1" spans="1:3">
      <c r="A18" s="26" t="s">
        <v>21</v>
      </c>
      <c r="B18" s="27">
        <v>7</v>
      </c>
      <c r="C18" s="27">
        <v>6</v>
      </c>
    </row>
    <row r="19" ht="12.75" customHeight="1" spans="1:3">
      <c r="A19" s="26" t="s">
        <v>22</v>
      </c>
      <c r="B19" s="27">
        <v>2</v>
      </c>
      <c r="C19" s="27">
        <v>2</v>
      </c>
    </row>
    <row r="20" ht="12.75" customHeight="1" spans="1:3">
      <c r="A20" s="26" t="s">
        <v>23</v>
      </c>
      <c r="B20" s="27">
        <v>4</v>
      </c>
      <c r="C20" s="27">
        <v>4</v>
      </c>
    </row>
    <row r="21" ht="12.75" customHeight="1" spans="1:3">
      <c r="A21" s="28" t="s">
        <v>24</v>
      </c>
      <c r="B21" s="22">
        <f t="shared" ref="B21:C21" si="1">SUM(B22:B28)</f>
        <v>126</v>
      </c>
      <c r="C21" s="22">
        <f t="shared" si="1"/>
        <v>98</v>
      </c>
    </row>
    <row r="22" ht="12.75" customHeight="1" spans="1:3">
      <c r="A22" s="26" t="s">
        <v>25</v>
      </c>
      <c r="B22" s="29">
        <v>27</v>
      </c>
      <c r="C22" s="29">
        <v>18</v>
      </c>
    </row>
    <row r="23" ht="12.75" customHeight="1" spans="1:3">
      <c r="A23" s="26" t="s">
        <v>26</v>
      </c>
      <c r="B23" s="29">
        <v>7</v>
      </c>
      <c r="C23" s="29">
        <v>7</v>
      </c>
    </row>
    <row r="24" ht="12.75" customHeight="1" spans="1:3">
      <c r="A24" s="26" t="s">
        <v>27</v>
      </c>
      <c r="B24" s="29">
        <v>17</v>
      </c>
      <c r="C24" s="29">
        <v>15</v>
      </c>
    </row>
    <row r="25" ht="12.75" customHeight="1" spans="1:3">
      <c r="A25" s="26" t="s">
        <v>28</v>
      </c>
      <c r="B25" s="29">
        <v>18</v>
      </c>
      <c r="C25" s="29">
        <v>15</v>
      </c>
    </row>
    <row r="26" ht="12.75" customHeight="1" spans="1:3">
      <c r="A26" s="26" t="s">
        <v>29</v>
      </c>
      <c r="B26" s="29">
        <v>19</v>
      </c>
      <c r="C26" s="29">
        <v>14</v>
      </c>
    </row>
    <row r="27" ht="12.75" customHeight="1" spans="1:3">
      <c r="A27" s="26" t="s">
        <v>30</v>
      </c>
      <c r="B27" s="29">
        <v>26</v>
      </c>
      <c r="C27" s="29">
        <v>18</v>
      </c>
    </row>
    <row r="28" ht="12.75" customHeight="1" spans="1:3">
      <c r="A28" s="26" t="s">
        <v>31</v>
      </c>
      <c r="B28" s="29">
        <v>12</v>
      </c>
      <c r="C28" s="29">
        <v>11</v>
      </c>
    </row>
    <row r="29" ht="12.75" customHeight="1" spans="1:3">
      <c r="A29" s="28" t="s">
        <v>32</v>
      </c>
      <c r="B29" s="22">
        <f>SUM(B30:B35)</f>
        <v>49</v>
      </c>
      <c r="C29" s="22">
        <f>SUM(C30:C35)</f>
        <v>41</v>
      </c>
    </row>
    <row r="30" ht="12.75" customHeight="1" spans="1:3">
      <c r="A30" s="26" t="s">
        <v>33</v>
      </c>
      <c r="B30" s="29">
        <v>5</v>
      </c>
      <c r="C30" s="29">
        <v>4</v>
      </c>
    </row>
    <row r="31" ht="12.75" customHeight="1" spans="1:3">
      <c r="A31" s="26" t="s">
        <v>34</v>
      </c>
      <c r="B31" s="30">
        <v>16</v>
      </c>
      <c r="C31" s="30">
        <v>13</v>
      </c>
    </row>
    <row r="32" ht="12.75" customHeight="1" spans="1:3">
      <c r="A32" s="26" t="s">
        <v>35</v>
      </c>
      <c r="B32" s="29">
        <v>1</v>
      </c>
      <c r="C32" s="29">
        <v>1</v>
      </c>
    </row>
    <row r="33" ht="12.75" customHeight="1" spans="1:3">
      <c r="A33" s="26" t="s">
        <v>36</v>
      </c>
      <c r="B33" s="29">
        <v>10</v>
      </c>
      <c r="C33" s="29">
        <v>7</v>
      </c>
    </row>
    <row r="34" ht="12.75" customHeight="1" spans="1:3">
      <c r="A34" s="26" t="s">
        <v>37</v>
      </c>
      <c r="B34" s="29">
        <v>9</v>
      </c>
      <c r="C34" s="29">
        <v>9</v>
      </c>
    </row>
    <row r="35" ht="12.75" customHeight="1" spans="1:3">
      <c r="A35" s="26" t="s">
        <v>38</v>
      </c>
      <c r="B35" s="30">
        <v>8</v>
      </c>
      <c r="C35" s="29">
        <v>7</v>
      </c>
    </row>
    <row r="36" ht="12.75" customHeight="1" spans="1:3">
      <c r="A36" s="28" t="s">
        <v>39</v>
      </c>
      <c r="B36" s="22">
        <f t="shared" ref="B36:C36" si="2">SUM(B37:B45)</f>
        <v>39</v>
      </c>
      <c r="C36" s="22">
        <f t="shared" si="2"/>
        <v>35</v>
      </c>
    </row>
    <row r="37" ht="12.75" customHeight="1" spans="1:3">
      <c r="A37" s="26" t="s">
        <v>40</v>
      </c>
      <c r="B37" s="29">
        <v>4</v>
      </c>
      <c r="C37" s="29">
        <v>4</v>
      </c>
    </row>
    <row r="38" ht="12.75" customHeight="1" spans="1:3">
      <c r="A38" s="26" t="s">
        <v>41</v>
      </c>
      <c r="B38" s="29">
        <v>2</v>
      </c>
      <c r="C38" s="29">
        <v>1</v>
      </c>
    </row>
    <row r="39" ht="12.75" customHeight="1" spans="1:3">
      <c r="A39" s="26" t="s">
        <v>42</v>
      </c>
      <c r="B39" s="29">
        <v>9</v>
      </c>
      <c r="C39" s="29">
        <v>8</v>
      </c>
    </row>
    <row r="40" ht="12.75" customHeight="1" spans="1:3">
      <c r="A40" s="26" t="s">
        <v>43</v>
      </c>
      <c r="B40" s="29">
        <v>5</v>
      </c>
      <c r="C40" s="29">
        <v>5</v>
      </c>
    </row>
    <row r="41" ht="12.75" customHeight="1" spans="1:3">
      <c r="A41" s="26" t="s">
        <v>44</v>
      </c>
      <c r="B41" s="29">
        <v>2</v>
      </c>
      <c r="C41" s="29">
        <v>2</v>
      </c>
    </row>
    <row r="42" ht="12.75" customHeight="1" spans="1:3">
      <c r="A42" s="26" t="s">
        <v>45</v>
      </c>
      <c r="B42" s="29">
        <v>9</v>
      </c>
      <c r="C42" s="29">
        <v>8</v>
      </c>
    </row>
    <row r="43" ht="12.75" customHeight="1" spans="1:3">
      <c r="A43" s="26" t="s">
        <v>46</v>
      </c>
      <c r="B43" s="29">
        <v>1</v>
      </c>
      <c r="C43" s="29">
        <v>1</v>
      </c>
    </row>
    <row r="44" ht="12.75" customHeight="1" spans="1:3">
      <c r="A44" s="26" t="s">
        <v>47</v>
      </c>
      <c r="B44" s="29">
        <v>3</v>
      </c>
      <c r="C44" s="29">
        <v>2</v>
      </c>
    </row>
    <row r="45" ht="12.75" customHeight="1" spans="1:3">
      <c r="A45" s="26" t="s">
        <v>48</v>
      </c>
      <c r="B45" s="29">
        <v>4</v>
      </c>
      <c r="C45" s="29">
        <v>4</v>
      </c>
    </row>
    <row r="46" ht="12.75" customHeight="1" spans="1:3">
      <c r="A46" s="28" t="s">
        <v>50</v>
      </c>
      <c r="B46" s="22">
        <f>SUM(B47:B62)</f>
        <v>153</v>
      </c>
      <c r="C46" s="22">
        <f>SUM(C47:C62)</f>
        <v>131</v>
      </c>
    </row>
    <row r="47" customHeight="1" spans="1:3">
      <c r="A47" s="26" t="s">
        <v>51</v>
      </c>
      <c r="B47" s="29">
        <v>0</v>
      </c>
      <c r="C47" s="29">
        <v>0</v>
      </c>
    </row>
    <row r="48" ht="15" customHeight="1" spans="1:3">
      <c r="A48" s="26" t="s">
        <v>52</v>
      </c>
      <c r="B48" s="29">
        <v>4</v>
      </c>
      <c r="C48" s="29">
        <v>4</v>
      </c>
    </row>
    <row r="49" ht="12.75" customHeight="1" spans="1:3">
      <c r="A49" s="26" t="s">
        <v>53</v>
      </c>
      <c r="B49" s="29">
        <v>13</v>
      </c>
      <c r="C49" s="29">
        <v>10</v>
      </c>
    </row>
    <row r="50" ht="12.75" customHeight="1" spans="1:3">
      <c r="A50" s="26" t="s">
        <v>54</v>
      </c>
      <c r="B50" s="29">
        <v>10</v>
      </c>
      <c r="C50" s="29">
        <v>9</v>
      </c>
    </row>
    <row r="51" ht="12.75" customHeight="1" spans="1:3">
      <c r="A51" s="26" t="s">
        <v>55</v>
      </c>
      <c r="B51" s="29">
        <v>14</v>
      </c>
      <c r="C51" s="29">
        <v>12</v>
      </c>
    </row>
    <row r="52" ht="12.75" customHeight="1" spans="1:3">
      <c r="A52" s="26" t="s">
        <v>56</v>
      </c>
      <c r="B52" s="29">
        <v>11</v>
      </c>
      <c r="C52" s="29">
        <v>10</v>
      </c>
    </row>
    <row r="53" ht="12.75" customHeight="1" spans="1:3">
      <c r="A53" s="26" t="s">
        <v>57</v>
      </c>
      <c r="B53" s="29">
        <v>16</v>
      </c>
      <c r="C53" s="29">
        <v>14</v>
      </c>
    </row>
    <row r="54" ht="12.75" customHeight="1" spans="1:3">
      <c r="A54" s="26" t="s">
        <v>58</v>
      </c>
      <c r="B54" s="29">
        <v>11</v>
      </c>
      <c r="C54" s="29">
        <v>9</v>
      </c>
    </row>
    <row r="55" ht="12.75" hidden="1" customHeight="1" spans="1:3">
      <c r="A55" s="26" t="s">
        <v>59</v>
      </c>
      <c r="B55" s="29"/>
      <c r="C55" s="29"/>
    </row>
    <row r="56" ht="12.75" customHeight="1" spans="1:3">
      <c r="A56" s="26" t="s">
        <v>60</v>
      </c>
      <c r="B56" s="29">
        <v>16</v>
      </c>
      <c r="C56" s="29">
        <v>15</v>
      </c>
    </row>
    <row r="57" ht="12.75" customHeight="1" spans="1:3">
      <c r="A57" s="26" t="s">
        <v>62</v>
      </c>
      <c r="B57" s="29">
        <v>21</v>
      </c>
      <c r="C57" s="29">
        <v>18</v>
      </c>
    </row>
    <row r="58" ht="12.75" customHeight="1" spans="1:3">
      <c r="A58" s="26" t="s">
        <v>61</v>
      </c>
      <c r="B58" s="29">
        <v>9</v>
      </c>
      <c r="C58" s="29">
        <v>7</v>
      </c>
    </row>
    <row r="59" ht="12.75" customHeight="1" spans="1:3">
      <c r="A59" s="26" t="s">
        <v>209</v>
      </c>
      <c r="B59" s="29">
        <v>22</v>
      </c>
      <c r="C59" s="29">
        <v>17</v>
      </c>
    </row>
    <row r="60" ht="12.75" customHeight="1" spans="1:3">
      <c r="A60" s="26" t="s">
        <v>64</v>
      </c>
      <c r="B60" s="29">
        <v>1</v>
      </c>
      <c r="C60" s="29">
        <v>1</v>
      </c>
    </row>
    <row r="61" ht="12.75" customHeight="1" spans="1:3">
      <c r="A61" s="26" t="s">
        <v>65</v>
      </c>
      <c r="B61" s="29">
        <v>0</v>
      </c>
      <c r="C61" s="29">
        <v>0</v>
      </c>
    </row>
    <row r="62" ht="12.75" customHeight="1" spans="1:3">
      <c r="A62" s="26" t="s">
        <v>210</v>
      </c>
      <c r="B62" s="29">
        <v>5</v>
      </c>
      <c r="C62" s="29">
        <v>5</v>
      </c>
    </row>
    <row r="63" ht="12.75" customHeight="1" spans="1:3">
      <c r="A63" s="31" t="s">
        <v>66</v>
      </c>
      <c r="B63" s="22">
        <f>SUM(B64:B68)</f>
        <v>70</v>
      </c>
      <c r="C63" s="22">
        <f t="shared" ref="C63" si="3">SUM(C64:C68)</f>
        <v>49</v>
      </c>
    </row>
    <row r="64" ht="12.75" customHeight="1" spans="1:3">
      <c r="A64" s="26" t="s">
        <v>67</v>
      </c>
      <c r="B64" s="29">
        <v>8</v>
      </c>
      <c r="C64" s="29">
        <v>7</v>
      </c>
    </row>
    <row r="65" ht="12.75" customHeight="1" spans="1:3">
      <c r="A65" s="26" t="s">
        <v>68</v>
      </c>
      <c r="B65" s="29">
        <v>16</v>
      </c>
      <c r="C65" s="29">
        <v>11</v>
      </c>
    </row>
    <row r="66" ht="12.75" customHeight="1" spans="1:3">
      <c r="A66" s="26" t="s">
        <v>69</v>
      </c>
      <c r="B66" s="27">
        <v>13</v>
      </c>
      <c r="C66" s="27">
        <v>10</v>
      </c>
    </row>
    <row r="67" ht="12.75" customHeight="1" spans="1:3">
      <c r="A67" s="26" t="s">
        <v>70</v>
      </c>
      <c r="B67" s="27">
        <v>27</v>
      </c>
      <c r="C67" s="27">
        <v>16</v>
      </c>
    </row>
    <row r="68" ht="12.75" customHeight="1" spans="1:3">
      <c r="A68" s="26" t="s">
        <v>71</v>
      </c>
      <c r="B68" s="27">
        <v>6</v>
      </c>
      <c r="C68" s="27">
        <v>5</v>
      </c>
    </row>
    <row r="69" ht="12.75" customHeight="1" spans="1:3">
      <c r="A69" s="31" t="s">
        <v>72</v>
      </c>
      <c r="B69" s="22">
        <f t="shared" ref="B69:C69" si="4">SUM(B70:B79)</f>
        <v>57</v>
      </c>
      <c r="C69" s="22">
        <f t="shared" si="4"/>
        <v>50</v>
      </c>
    </row>
    <row r="70" ht="12.75" customHeight="1" spans="1:3">
      <c r="A70" s="26" t="s">
        <v>40</v>
      </c>
      <c r="B70" s="29">
        <v>3</v>
      </c>
      <c r="C70" s="29">
        <v>3</v>
      </c>
    </row>
    <row r="71" ht="12.75" customHeight="1" spans="1:3">
      <c r="A71" s="26" t="s">
        <v>73</v>
      </c>
      <c r="B71" s="29">
        <v>13</v>
      </c>
      <c r="C71" s="29">
        <v>7</v>
      </c>
    </row>
    <row r="72" ht="12.75" customHeight="1" spans="1:3">
      <c r="A72" s="26" t="s">
        <v>41</v>
      </c>
      <c r="B72" s="29">
        <v>0</v>
      </c>
      <c r="C72" s="29">
        <v>0</v>
      </c>
    </row>
    <row r="73" ht="12.75" customHeight="1" spans="1:3">
      <c r="A73" s="26" t="s">
        <v>55</v>
      </c>
      <c r="B73" s="29">
        <v>11</v>
      </c>
      <c r="C73" s="29">
        <v>11</v>
      </c>
    </row>
    <row r="74" ht="12.75" customHeight="1" spans="1:3">
      <c r="A74" s="26" t="s">
        <v>74</v>
      </c>
      <c r="B74" s="29">
        <v>9</v>
      </c>
      <c r="C74" s="29">
        <v>9</v>
      </c>
    </row>
    <row r="75" ht="12.75" customHeight="1" spans="1:3">
      <c r="A75" s="26" t="s">
        <v>57</v>
      </c>
      <c r="B75" s="29">
        <v>6</v>
      </c>
      <c r="C75" s="29">
        <v>6</v>
      </c>
    </row>
    <row r="76" ht="12.75" customHeight="1" spans="1:3">
      <c r="A76" s="26" t="s">
        <v>59</v>
      </c>
      <c r="B76" s="29">
        <v>7</v>
      </c>
      <c r="C76" s="29">
        <v>6</v>
      </c>
    </row>
    <row r="77" ht="12.75" customHeight="1" spans="1:3">
      <c r="A77" s="26" t="s">
        <v>17</v>
      </c>
      <c r="B77" s="29">
        <v>2</v>
      </c>
      <c r="C77" s="29">
        <v>2</v>
      </c>
    </row>
    <row r="78" ht="12.75" customHeight="1" spans="1:3">
      <c r="A78" s="26" t="s">
        <v>18</v>
      </c>
      <c r="B78" s="29">
        <v>5</v>
      </c>
      <c r="C78" s="29">
        <v>5</v>
      </c>
    </row>
    <row r="79" ht="12.75" customHeight="1" spans="1:3">
      <c r="A79" s="26" t="s">
        <v>75</v>
      </c>
      <c r="B79" s="29">
        <v>1</v>
      </c>
      <c r="C79" s="29">
        <v>1</v>
      </c>
    </row>
    <row r="80" ht="12.75" customHeight="1" spans="1:3">
      <c r="A80" s="31" t="s">
        <v>76</v>
      </c>
      <c r="B80" s="22">
        <f>SUM(B81:B84)</f>
        <v>19</v>
      </c>
      <c r="C80" s="22">
        <f>SUM(C81:C84)</f>
        <v>16</v>
      </c>
    </row>
    <row r="81" ht="12.75" customHeight="1" spans="1:3">
      <c r="A81" s="26" t="s">
        <v>77</v>
      </c>
      <c r="B81" s="29">
        <v>8</v>
      </c>
      <c r="C81" s="29">
        <v>7</v>
      </c>
    </row>
    <row r="82" ht="12.75" customHeight="1" spans="1:3">
      <c r="A82" s="26" t="s">
        <v>78</v>
      </c>
      <c r="B82" s="29">
        <v>7</v>
      </c>
      <c r="C82" s="29">
        <v>5</v>
      </c>
    </row>
    <row r="83" ht="12.75" customHeight="1" spans="1:3">
      <c r="A83" s="26" t="s">
        <v>79</v>
      </c>
      <c r="B83" s="29">
        <v>0</v>
      </c>
      <c r="C83" s="29">
        <v>0</v>
      </c>
    </row>
    <row r="84" ht="12.75" customHeight="1" spans="1:3">
      <c r="A84" s="26" t="s">
        <v>80</v>
      </c>
      <c r="B84" s="29">
        <v>4</v>
      </c>
      <c r="C84" s="29">
        <v>4</v>
      </c>
    </row>
    <row r="85" ht="12.75" customHeight="1" spans="1:3">
      <c r="A85" s="31" t="s">
        <v>81</v>
      </c>
      <c r="B85" s="22">
        <f t="shared" ref="B85:C85" si="5">SUM(B86:B94)</f>
        <v>78</v>
      </c>
      <c r="C85" s="22">
        <f t="shared" si="5"/>
        <v>58</v>
      </c>
    </row>
    <row r="86" ht="12.75" customHeight="1" spans="1:3">
      <c r="A86" s="26" t="s">
        <v>82</v>
      </c>
      <c r="B86" s="29">
        <v>14</v>
      </c>
      <c r="C86" s="29">
        <v>10</v>
      </c>
    </row>
    <row r="87" ht="12.75" customHeight="1" spans="1:3">
      <c r="A87" s="26" t="s">
        <v>83</v>
      </c>
      <c r="B87" s="29">
        <v>15</v>
      </c>
      <c r="C87" s="29">
        <v>10</v>
      </c>
    </row>
    <row r="88" ht="12.75" customHeight="1" spans="1:3">
      <c r="A88" s="26" t="s">
        <v>84</v>
      </c>
      <c r="B88" s="29">
        <v>10</v>
      </c>
      <c r="C88" s="29">
        <v>8</v>
      </c>
    </row>
    <row r="89" ht="12.75" customHeight="1" spans="1:3">
      <c r="A89" s="26" t="s">
        <v>85</v>
      </c>
      <c r="B89" s="29">
        <v>16</v>
      </c>
      <c r="C89" s="29">
        <v>10</v>
      </c>
    </row>
    <row r="90" ht="12.75" customHeight="1" spans="1:3">
      <c r="A90" s="26" t="s">
        <v>86</v>
      </c>
      <c r="B90" s="29">
        <v>6</v>
      </c>
      <c r="C90" s="29">
        <v>6</v>
      </c>
    </row>
    <row r="91" ht="12.75" customHeight="1" spans="1:3">
      <c r="A91" s="26" t="s">
        <v>87</v>
      </c>
      <c r="B91" s="29">
        <v>3</v>
      </c>
      <c r="C91" s="29">
        <v>2</v>
      </c>
    </row>
    <row r="92" ht="12.75" customHeight="1" spans="1:3">
      <c r="A92" s="26" t="s">
        <v>88</v>
      </c>
      <c r="B92" s="29">
        <v>5</v>
      </c>
      <c r="C92" s="29">
        <v>5</v>
      </c>
    </row>
    <row r="93" ht="12.75" customHeight="1" spans="1:3">
      <c r="A93" s="26" t="s">
        <v>89</v>
      </c>
      <c r="B93" s="29">
        <v>6</v>
      </c>
      <c r="C93" s="29">
        <v>5</v>
      </c>
    </row>
    <row r="94" ht="12.75" customHeight="1" spans="1:3">
      <c r="A94" s="26" t="s">
        <v>90</v>
      </c>
      <c r="B94" s="29">
        <v>3</v>
      </c>
      <c r="C94" s="29">
        <v>2</v>
      </c>
    </row>
    <row r="95" ht="12.75" customHeight="1" spans="1:3">
      <c r="A95" s="31" t="s">
        <v>211</v>
      </c>
      <c r="B95" s="32">
        <f>SUM(B96:B100)</f>
        <v>48</v>
      </c>
      <c r="C95" s="32">
        <f>SUM(C96:C100)</f>
        <v>40</v>
      </c>
    </row>
    <row r="96" ht="12.75" customHeight="1" spans="1:3">
      <c r="A96" s="26" t="s">
        <v>212</v>
      </c>
      <c r="B96" s="29">
        <v>10</v>
      </c>
      <c r="C96" s="29">
        <v>8</v>
      </c>
    </row>
    <row r="97" ht="12.75" customHeight="1" spans="1:3">
      <c r="A97" s="26" t="s">
        <v>213</v>
      </c>
      <c r="B97" s="29">
        <v>7</v>
      </c>
      <c r="C97" s="29">
        <v>7</v>
      </c>
    </row>
    <row r="98" customHeight="1" spans="1:3">
      <c r="A98" s="33" t="s">
        <v>214</v>
      </c>
      <c r="B98" s="29">
        <v>12</v>
      </c>
      <c r="C98" s="29">
        <v>11</v>
      </c>
    </row>
    <row r="99" ht="12.75" customHeight="1" spans="1:3">
      <c r="A99" s="26" t="s">
        <v>215</v>
      </c>
      <c r="B99" s="29">
        <v>11</v>
      </c>
      <c r="C99" s="29">
        <v>8</v>
      </c>
    </row>
    <row r="100" ht="12.75" customHeight="1" spans="1:3">
      <c r="A100" s="26" t="s">
        <v>216</v>
      </c>
      <c r="B100" s="29">
        <v>8</v>
      </c>
      <c r="C100" s="29">
        <v>6</v>
      </c>
    </row>
    <row r="101" ht="12.75" customHeight="1" spans="1:3">
      <c r="A101" s="28" t="s">
        <v>217</v>
      </c>
      <c r="B101" s="22">
        <f>SUM(B102:B102)</f>
        <v>0</v>
      </c>
      <c r="C101" s="22">
        <f>SUM(C102:C102)</f>
        <v>0</v>
      </c>
    </row>
    <row r="102" ht="12.75" customHeight="1" spans="1:3">
      <c r="A102" s="34" t="s">
        <v>218</v>
      </c>
      <c r="B102" s="29">
        <v>0</v>
      </c>
      <c r="C102" s="29">
        <v>0</v>
      </c>
    </row>
    <row r="103" ht="12.75" customHeight="1" spans="1:3">
      <c r="A103" s="35" t="s">
        <v>219</v>
      </c>
      <c r="B103" s="36">
        <f>SUM(B104:B104)</f>
        <v>0</v>
      </c>
      <c r="C103" s="36">
        <f>SUM(C104:C104)</f>
        <v>0</v>
      </c>
    </row>
    <row r="104" ht="12.75" customHeight="1" spans="1:3">
      <c r="A104" s="34" t="s">
        <v>220</v>
      </c>
      <c r="B104" s="29">
        <v>0</v>
      </c>
      <c r="C104" s="29">
        <v>0</v>
      </c>
    </row>
    <row r="105" ht="12.75" customHeight="1" spans="1:3">
      <c r="A105" s="35" t="s">
        <v>221</v>
      </c>
      <c r="B105" s="36">
        <f>SUM(B106:B106)</f>
        <v>0</v>
      </c>
      <c r="C105" s="36">
        <f>SUM(C106:C106)</f>
        <v>0</v>
      </c>
    </row>
    <row r="106" ht="12.75" customHeight="1" spans="1:3">
      <c r="A106" s="34" t="s">
        <v>222</v>
      </c>
      <c r="B106" s="29">
        <v>0</v>
      </c>
      <c r="C106" s="29">
        <v>0</v>
      </c>
    </row>
    <row r="107" ht="12.75" customHeight="1" spans="1:3">
      <c r="A107" s="35" t="s">
        <v>223</v>
      </c>
      <c r="B107" s="36">
        <v>0</v>
      </c>
      <c r="C107" s="36">
        <v>0</v>
      </c>
    </row>
    <row r="108" ht="12.75" customHeight="1" spans="1:3">
      <c r="A108" s="35" t="s">
        <v>224</v>
      </c>
      <c r="B108" s="37">
        <v>7</v>
      </c>
      <c r="C108" s="37">
        <v>6</v>
      </c>
    </row>
    <row r="109" ht="12.75" customHeight="1" spans="1:3">
      <c r="A109" s="28" t="s">
        <v>225</v>
      </c>
      <c r="B109" s="22">
        <f>SUM(B110:B110)</f>
        <v>0</v>
      </c>
      <c r="C109" s="22">
        <f>SUM(C110:C110)</f>
        <v>0</v>
      </c>
    </row>
    <row r="110" ht="12.75" customHeight="1" spans="1:3">
      <c r="A110" s="38" t="s">
        <v>226</v>
      </c>
      <c r="B110" s="39">
        <v>0</v>
      </c>
      <c r="C110" s="40">
        <v>0</v>
      </c>
    </row>
    <row r="111" ht="12.75" customHeight="1" spans="1:3">
      <c r="A111" s="35" t="s">
        <v>227</v>
      </c>
      <c r="B111" s="36">
        <f>SUM(B112:B113)</f>
        <v>0</v>
      </c>
      <c r="C111" s="36">
        <f>SUM(C112:C113)</f>
        <v>0</v>
      </c>
    </row>
    <row r="112" ht="12.75" customHeight="1" spans="1:3">
      <c r="A112" s="41" t="s">
        <v>228</v>
      </c>
      <c r="B112" s="42">
        <v>0</v>
      </c>
      <c r="C112" s="42">
        <v>0</v>
      </c>
    </row>
    <row r="113" ht="12.75" customHeight="1" spans="1:3">
      <c r="A113" s="41" t="s">
        <v>229</v>
      </c>
      <c r="B113" s="42">
        <v>0</v>
      </c>
      <c r="C113" s="42">
        <v>0</v>
      </c>
    </row>
    <row r="114" ht="12.75" customHeight="1" spans="1:3">
      <c r="A114" s="35" t="s">
        <v>218</v>
      </c>
      <c r="B114" s="36">
        <f>SUM(B115:B115)</f>
        <v>0</v>
      </c>
      <c r="C114" s="36">
        <f>SUM(C115:C115)</f>
        <v>0</v>
      </c>
    </row>
    <row r="115" ht="12.75" customHeight="1" spans="1:3">
      <c r="A115" s="41" t="s">
        <v>230</v>
      </c>
      <c r="B115" s="43">
        <v>0</v>
      </c>
      <c r="C115" s="43">
        <v>0</v>
      </c>
    </row>
    <row r="116" ht="12.75" customHeight="1" spans="1:3">
      <c r="A116" s="35" t="s">
        <v>231</v>
      </c>
      <c r="B116" s="36">
        <f>SUM(B117:B139)</f>
        <v>2</v>
      </c>
      <c r="C116" s="36">
        <f>SUM(C117:C139)</f>
        <v>2</v>
      </c>
    </row>
    <row r="117" ht="12.75" customHeight="1" spans="1:3">
      <c r="A117" s="34" t="s">
        <v>232</v>
      </c>
      <c r="B117" s="40">
        <v>0</v>
      </c>
      <c r="C117" s="40">
        <v>0</v>
      </c>
    </row>
    <row r="118" ht="12.75" customHeight="1" spans="1:3">
      <c r="A118" s="34" t="s">
        <v>233</v>
      </c>
      <c r="B118" s="40">
        <v>0</v>
      </c>
      <c r="C118" s="40">
        <v>0</v>
      </c>
    </row>
    <row r="119" ht="12.75" customHeight="1" spans="1:3">
      <c r="A119" s="34" t="s">
        <v>234</v>
      </c>
      <c r="B119" s="40">
        <v>0</v>
      </c>
      <c r="C119" s="40">
        <v>0</v>
      </c>
    </row>
    <row r="120" ht="12.75" customHeight="1" spans="1:3">
      <c r="A120" s="34" t="s">
        <v>235</v>
      </c>
      <c r="B120" s="40">
        <v>0</v>
      </c>
      <c r="C120" s="40">
        <v>0</v>
      </c>
    </row>
    <row r="121" ht="12.75" customHeight="1" spans="1:3">
      <c r="A121" s="34" t="s">
        <v>236</v>
      </c>
      <c r="B121" s="40">
        <v>0</v>
      </c>
      <c r="C121" s="40">
        <v>0</v>
      </c>
    </row>
    <row r="122" ht="12.75" customHeight="1" spans="1:3">
      <c r="A122" s="34" t="s">
        <v>237</v>
      </c>
      <c r="B122" s="40">
        <v>0</v>
      </c>
      <c r="C122" s="40">
        <v>0</v>
      </c>
    </row>
    <row r="123" ht="12.75" customHeight="1" spans="1:3">
      <c r="A123" s="34" t="s">
        <v>238</v>
      </c>
      <c r="B123" s="40">
        <v>0</v>
      </c>
      <c r="C123" s="40">
        <v>0</v>
      </c>
    </row>
    <row r="124" ht="12.75" customHeight="1" spans="1:3">
      <c r="A124" s="34" t="s">
        <v>239</v>
      </c>
      <c r="B124" s="40">
        <v>0</v>
      </c>
      <c r="C124" s="40">
        <v>0</v>
      </c>
    </row>
    <row r="125" ht="12.75" customHeight="1" spans="1:3">
      <c r="A125" s="34" t="s">
        <v>100</v>
      </c>
      <c r="B125" s="40">
        <v>1</v>
      </c>
      <c r="C125" s="40">
        <v>1</v>
      </c>
    </row>
    <row r="126" ht="12.75" customHeight="1" spans="1:3">
      <c r="A126" s="34" t="s">
        <v>240</v>
      </c>
      <c r="B126" s="40">
        <v>0</v>
      </c>
      <c r="C126" s="40">
        <v>0</v>
      </c>
    </row>
    <row r="127" ht="11.25" customHeight="1" spans="1:3">
      <c r="A127" s="34" t="s">
        <v>241</v>
      </c>
      <c r="B127" s="40">
        <v>0</v>
      </c>
      <c r="C127" s="40">
        <v>0</v>
      </c>
    </row>
    <row r="128" ht="11.25" customHeight="1" spans="1:3">
      <c r="A128" s="44" t="s">
        <v>242</v>
      </c>
      <c r="B128" s="40">
        <v>0</v>
      </c>
      <c r="C128" s="40">
        <v>0</v>
      </c>
    </row>
    <row r="129" ht="11.25" customHeight="1" spans="1:3">
      <c r="A129" s="44" t="s">
        <v>97</v>
      </c>
      <c r="B129" s="40">
        <v>0</v>
      </c>
      <c r="C129" s="40">
        <v>0</v>
      </c>
    </row>
    <row r="130" ht="11.25" customHeight="1" spans="1:3">
      <c r="A130" s="44" t="s">
        <v>99</v>
      </c>
      <c r="B130" s="40">
        <v>0</v>
      </c>
      <c r="C130" s="40">
        <v>0</v>
      </c>
    </row>
    <row r="131" ht="11.25" customHeight="1" spans="1:3">
      <c r="A131" s="44" t="s">
        <v>243</v>
      </c>
      <c r="B131" s="40">
        <v>0</v>
      </c>
      <c r="C131" s="40">
        <v>0</v>
      </c>
    </row>
    <row r="132" ht="11.25" customHeight="1" spans="1:3">
      <c r="A132" s="44" t="s">
        <v>101</v>
      </c>
      <c r="B132" s="27">
        <v>1</v>
      </c>
      <c r="C132" s="27">
        <v>1</v>
      </c>
    </row>
    <row r="133" ht="11.25" customHeight="1" spans="1:3">
      <c r="A133" s="44" t="s">
        <v>244</v>
      </c>
      <c r="B133" s="40">
        <v>0</v>
      </c>
      <c r="C133" s="40">
        <v>0</v>
      </c>
    </row>
    <row r="134" ht="11.25" customHeight="1" spans="1:3">
      <c r="A134" s="44" t="s">
        <v>245</v>
      </c>
      <c r="B134" s="40">
        <v>0</v>
      </c>
      <c r="C134" s="40">
        <v>0</v>
      </c>
    </row>
    <row r="135" ht="11.25" customHeight="1" spans="1:3">
      <c r="A135" s="44" t="s">
        <v>246</v>
      </c>
      <c r="B135" s="40">
        <v>0</v>
      </c>
      <c r="C135" s="40">
        <v>0</v>
      </c>
    </row>
    <row r="136" ht="11.25" customHeight="1" spans="1:3">
      <c r="A136" s="44" t="s">
        <v>247</v>
      </c>
      <c r="B136" s="40">
        <v>0</v>
      </c>
      <c r="C136" s="40">
        <v>0</v>
      </c>
    </row>
    <row r="137" ht="11.25" customHeight="1" spans="1:3">
      <c r="A137" s="44" t="s">
        <v>248</v>
      </c>
      <c r="B137" s="40">
        <v>0</v>
      </c>
      <c r="C137" s="40">
        <v>0</v>
      </c>
    </row>
    <row r="138" ht="11.25" customHeight="1" spans="1:3">
      <c r="A138" s="44" t="s">
        <v>249</v>
      </c>
      <c r="B138" s="40">
        <v>0</v>
      </c>
      <c r="C138" s="40">
        <v>0</v>
      </c>
    </row>
    <row r="139" ht="11.25" customHeight="1" spans="1:3">
      <c r="A139" s="44" t="s">
        <v>250</v>
      </c>
      <c r="B139" s="40">
        <v>0</v>
      </c>
      <c r="C139" s="40">
        <v>0</v>
      </c>
    </row>
    <row r="140" ht="18.75" customHeight="1" spans="1:3">
      <c r="A140" s="24" t="s">
        <v>105</v>
      </c>
      <c r="B140" s="45">
        <f>SUM(B5,B21,B29,B36,B46,B63,B69,B80,B85,B95,B101,B103,B105,B107,B108,B109,B111,B114,B116,B125,B131)</f>
        <v>830</v>
      </c>
      <c r="C140" s="45">
        <f>SUM(C5,C21,C29,C36,C46,C63,C69,C80,C85,C95,C101,C103,C105,C107,C108,C109,C111,C114,C116,C125,C132)</f>
        <v>682</v>
      </c>
    </row>
    <row r="141" spans="1:3">
      <c r="A141" s="46" t="s">
        <v>106</v>
      </c>
      <c r="B141" s="47"/>
      <c r="C141" s="48" t="s">
        <v>107</v>
      </c>
    </row>
  </sheetData>
  <sheetProtection password="ED41" sheet="1" autoFilter="0" objects="1"/>
  <sortState ref="A95:R103">
    <sortCondition ref="A95:A103"/>
  </sortState>
  <mergeCells count="3">
    <mergeCell ref="A1:C1"/>
    <mergeCell ref="B2:C2"/>
    <mergeCell ref="A2:A3"/>
  </mergeCells>
  <printOptions horizontalCentered="1"/>
  <pageMargins left="0.196850393700787" right="0.196850393700787" top="0.393700787401575" bottom="0.196850393700787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8" sqref="A8"/>
    </sheetView>
  </sheetViews>
  <sheetFormatPr defaultColWidth="9.14285714285714" defaultRowHeight="13.2" outlineLevelCol="1"/>
  <cols>
    <col min="1" max="1" width="47.7142857142857" style="1" customWidth="1"/>
    <col min="2" max="2" width="28.2857142857143" style="2" customWidth="1"/>
    <col min="3" max="16384" width="9.14285714285714" style="2"/>
  </cols>
  <sheetData>
    <row r="1" ht="22.5" customHeight="1" spans="1:2">
      <c r="A1" s="3" t="s">
        <v>251</v>
      </c>
      <c r="B1" s="3"/>
    </row>
    <row r="2" ht="12" spans="1:2">
      <c r="A2" s="4" t="s">
        <v>252</v>
      </c>
      <c r="B2" s="5">
        <v>2020</v>
      </c>
    </row>
    <row r="3" ht="12" spans="1:2">
      <c r="A3" s="6" t="s">
        <v>253</v>
      </c>
      <c r="B3" s="7">
        <f>SUM(B4:B8)</f>
        <v>0</v>
      </c>
    </row>
    <row r="4" ht="12" spans="1:2">
      <c r="A4" s="8" t="s">
        <v>254</v>
      </c>
      <c r="B4" s="9" t="s">
        <v>255</v>
      </c>
    </row>
    <row r="5" ht="12" spans="1:2">
      <c r="A5" s="8" t="s">
        <v>256</v>
      </c>
      <c r="B5" s="9" t="s">
        <v>257</v>
      </c>
    </row>
    <row r="6" ht="12" spans="1:2">
      <c r="A6" s="8" t="s">
        <v>258</v>
      </c>
      <c r="B6" s="9" t="s">
        <v>259</v>
      </c>
    </row>
    <row r="7" ht="12" spans="1:2">
      <c r="A7" s="8" t="s">
        <v>260</v>
      </c>
      <c r="B7" s="10" t="s">
        <v>261</v>
      </c>
    </row>
    <row r="8" ht="12" spans="1:2">
      <c r="A8" s="11" t="s">
        <v>262</v>
      </c>
      <c r="B8" s="10" t="s">
        <v>261</v>
      </c>
    </row>
    <row r="9" ht="12" spans="1:2">
      <c r="A9" s="12" t="s">
        <v>263</v>
      </c>
      <c r="B9" s="13">
        <v>302</v>
      </c>
    </row>
    <row r="10" ht="12" spans="1:2">
      <c r="A10" s="14" t="s">
        <v>264</v>
      </c>
      <c r="B10" s="15" t="s">
        <v>107</v>
      </c>
    </row>
  </sheetData>
  <sheetProtection password="EE81" sheet="1" autoFilter="0" objects="1"/>
  <mergeCells count="1">
    <mergeCell ref="A1:B1"/>
  </mergeCells>
  <pageMargins left="0.511811024" right="0.511811024" top="0.787401575" bottom="0.787401575" header="0.31496062" footer="0.3149606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Bolsa IC por depto (novo)</vt:lpstr>
      <vt:lpstr>Bolsas de IC por curso</vt:lpstr>
      <vt:lpstr>Projetos de IC por depto (novo)</vt:lpstr>
      <vt:lpstr>Produção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adrianadecastropereira</cp:lastModifiedBy>
  <dcterms:created xsi:type="dcterms:W3CDTF">1999-12-03T11:03:00Z</dcterms:created>
  <dcterms:modified xsi:type="dcterms:W3CDTF">2024-03-26T11:40:21Z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1033-5.6.0.8082</vt:lpwstr>
  </property>
</Properties>
</file>