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tabRatio="799" activeTab="1"/>
  </bookViews>
  <sheets>
    <sheet name="Bolsa IC por depto PIBIC" sheetId="14" r:id="rId1"/>
    <sheet name="Bolsas de IC por curso PIBIC" sheetId="2" r:id="rId2"/>
    <sheet name="Projetos de IC por depto PIBIC" sheetId="13" r:id="rId3"/>
    <sheet name="Produção" sheetId="15" r:id="rId4"/>
    <sheet name="PIBIC-EM" sheetId="16" r:id="rId5"/>
  </sheets>
  <definedNames>
    <definedName name="_xlnm._FilterDatabase" localSheetId="1" hidden="1">'Bolsas de IC por curso PIBIC'!$A$1:$I$160</definedName>
    <definedName name="_xlnm.Print_Area" localSheetId="0">'Bolsa IC por depto PIBIC'!$A$1:$G$113</definedName>
    <definedName name="_xlnm.Print_Area" localSheetId="1">'Bolsas de IC por curso PIBIC'!$A$1:$I$160</definedName>
    <definedName name="_xlnm.Print_Area" localSheetId="3">Produção!$A$1:$B$11</definedName>
    <definedName name="_xlnm.Print_Area" localSheetId="2">'Projetos de IC por depto PIBIC'!$A$1:$C$144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<sst xmlns="http://schemas.openxmlformats.org/spreadsheetml/2006/main" count="728" uniqueCount="298">
  <si>
    <t>Edital PIBIC - Bolsistas de iniciação científica por departamento</t>
  </si>
  <si>
    <t>Edital Temático - Bolsistas de iniciação científica por departamento</t>
  </si>
  <si>
    <t>Edital Apoio a  Projetos de Pesquisa sobre Ações Afirmativas - Bolsistas de iniciação científica por departamento</t>
  </si>
  <si>
    <t>Unidade/Departamento</t>
  </si>
  <si>
    <t>CNPq</t>
  </si>
  <si>
    <t>CNPq - AF</t>
  </si>
  <si>
    <t>COPES</t>
  </si>
  <si>
    <t>FAPITEC</t>
  </si>
  <si>
    <t>VOLUNTÁRIO</t>
  </si>
  <si>
    <t>TOTAL</t>
  </si>
  <si>
    <t>BOLSAS MULHER NA ACADEMIA</t>
  </si>
  <si>
    <t>BOLSAS AÇÕES AFIRMATIVAS</t>
  </si>
  <si>
    <t>Campus de São Cristóvão</t>
  </si>
  <si>
    <t>CCET</t>
  </si>
  <si>
    <t>Departamento de Ciência e Engenharia de Materiais</t>
  </si>
  <si>
    <t>Departamento de Computação</t>
  </si>
  <si>
    <t>Departamento de Engenharia Civil</t>
  </si>
  <si>
    <t>Departamento de Engenharia Elétrica</t>
  </si>
  <si>
    <t>Departamento de Engenharia Química</t>
  </si>
  <si>
    <t xml:space="preserve">Departamento de Física </t>
  </si>
  <si>
    <t>Departamento de Geologia</t>
  </si>
  <si>
    <t>Departamento de Matemática</t>
  </si>
  <si>
    <t>Departamento de Química</t>
  </si>
  <si>
    <t>Departamento de Tecnologia de Alimentos</t>
  </si>
  <si>
    <t>Departamento de Engenharia Ambiental</t>
  </si>
  <si>
    <t>Departamento de Engenharia de Produção</t>
  </si>
  <si>
    <t>Departamento de Engenharia Mecânica</t>
  </si>
  <si>
    <t>Departamento de Estatística e Ciências Atuariais</t>
  </si>
  <si>
    <t>Núcleo de Graduação em Engenharia de Petróleo</t>
  </si>
  <si>
    <t>CCBS</t>
  </si>
  <si>
    <t>Departamento de Biologia</t>
  </si>
  <si>
    <t>Departamento de Ecologia</t>
  </si>
  <si>
    <t>Departamento de Educação Física</t>
  </si>
  <si>
    <t>Departamento de Farmácia</t>
  </si>
  <si>
    <t>Departamento de Fisiologia</t>
  </si>
  <si>
    <t>Departamento de Morfologia</t>
  </si>
  <si>
    <t>Departamento de Nutrição</t>
  </si>
  <si>
    <t>CCAA</t>
  </si>
  <si>
    <t>Departamento de Ciências Florestais</t>
  </si>
  <si>
    <t>Departamento de Engenharia Agronômica</t>
  </si>
  <si>
    <t>Departamento de Engenharia de Pesca e Aquicultura</t>
  </si>
  <si>
    <t>Departamento de Medicina Veterinária</t>
  </si>
  <si>
    <t>Departamento de Zootecnia</t>
  </si>
  <si>
    <t>Departamento de Engenharia Agrícola</t>
  </si>
  <si>
    <t>CCSA</t>
  </si>
  <si>
    <t>Departamento de Administração</t>
  </si>
  <si>
    <t>Departamento de Ciências Contábeis</t>
  </si>
  <si>
    <t>Departamento de Direito</t>
  </si>
  <si>
    <t>Departamento de Economia</t>
  </si>
  <si>
    <t>Departamento de Secretariado Executivo</t>
  </si>
  <si>
    <t>Departamento de Serviço Social</t>
  </si>
  <si>
    <t>Departamento de Ciência da Informação</t>
  </si>
  <si>
    <t>Departamento de Relações Internacionais</t>
  </si>
  <si>
    <t>Departamento de Turismo</t>
  </si>
  <si>
    <t>CECH</t>
  </si>
  <si>
    <t>Departamento de Artes e Comunicação Social</t>
  </si>
  <si>
    <t>Departamentro de Teatro</t>
  </si>
  <si>
    <t>Departamento de Artes Visuais e Design</t>
  </si>
  <si>
    <t>Departamento de Ciências Sociais</t>
  </si>
  <si>
    <t>Departamento de Comunicação Social</t>
  </si>
  <si>
    <t>Departamento de Educação</t>
  </si>
  <si>
    <t>Departamento de Filosofia</t>
  </si>
  <si>
    <t>Departamento de Geografia</t>
  </si>
  <si>
    <t>Departamento de História</t>
  </si>
  <si>
    <t>Departamento de Letras</t>
  </si>
  <si>
    <t>Departamento de Letras Estrangeiras</t>
  </si>
  <si>
    <t>Departamento de Letras Libras</t>
  </si>
  <si>
    <t>Departamento de Letras Vernáculas</t>
  </si>
  <si>
    <t xml:space="preserve">Departamento de Psicologia </t>
  </si>
  <si>
    <t>Núcleo de Graduação em Ciências da Religião</t>
  </si>
  <si>
    <t>Departamento de Música</t>
  </si>
  <si>
    <t>Campus de Aracaju</t>
  </si>
  <si>
    <t>Departamento de Enfermagem</t>
  </si>
  <si>
    <t>Departamento de Fisioterapia</t>
  </si>
  <si>
    <t>Departamento de Fonoaudiologia</t>
  </si>
  <si>
    <t>Departamento de Medicina</t>
  </si>
  <si>
    <t>Departamento de Odontologia</t>
  </si>
  <si>
    <t>Campus de Itabaiana</t>
  </si>
  <si>
    <t>Departamento de Biociências</t>
  </si>
  <si>
    <t>Departamento de Física</t>
  </si>
  <si>
    <t>Departamento de Sistemas de Informação</t>
  </si>
  <si>
    <t>Campus de Laranjeiras</t>
  </si>
  <si>
    <t>Departamento de Arqueologia</t>
  </si>
  <si>
    <t>Departamento de Arquitetura e Urbanismo</t>
  </si>
  <si>
    <t>Núcleo de Dança</t>
  </si>
  <si>
    <t>Núcleo de Museologia</t>
  </si>
  <si>
    <t>Campus de Lagarto</t>
  </si>
  <si>
    <t>Departamento de Educação em Saúde</t>
  </si>
  <si>
    <t>Núcleo de Fonoaudiologia</t>
  </si>
  <si>
    <t>Núcleo de Medicina</t>
  </si>
  <si>
    <t>Departamento de Terapia Ocupacional</t>
  </si>
  <si>
    <t>Campus do Sertão</t>
  </si>
  <si>
    <t>Agroindustria</t>
  </si>
  <si>
    <t>Engenharia Agronomica</t>
  </si>
  <si>
    <t>Medicina Veterinaria</t>
  </si>
  <si>
    <t>Zootecnia</t>
  </si>
  <si>
    <t>NÚCLEO DE GRADUAÇÃO EM EDUCAÇÃO EM CIÊNCIAS AGRÁRIAS E DA TERRA</t>
  </si>
  <si>
    <t>PROGRAMA DE PÓS-GRADUAÇÃO EM CIÊNCIAS FARMACÊUTICAS</t>
  </si>
  <si>
    <t>ROGRAMA DE PÓS-GRADUAÇÃO EM EDUCAÇÃO FÍSICA</t>
  </si>
  <si>
    <t>PROGRAMA DE PÓS-GRADUAÇÃO EM EDUCAÇÃO</t>
  </si>
  <si>
    <t>PROGRAMA DE PÓS-GRADUAÇÃO EM QUÍMICA</t>
  </si>
  <si>
    <t>PROGRAMA DE PÓS-GRADUAÇÃO EM ENGENHARIA E CIÊNCIAS AMBIENTAIS</t>
  </si>
  <si>
    <t>PROGRAMA DE PÓS-GRADUAÇÃO EM ECOLOGIA E CONSERVAÇÃO</t>
  </si>
  <si>
    <t>PROGRAMA DE PÓS-GRADUAÇÃO EM ENSINO DE CIÊNCIAS E MATEMÁTICA</t>
  </si>
  <si>
    <t>PROGRAMA DE PÓS-GRADUAÇÃO EM SERVIÇO SOCIAL</t>
  </si>
  <si>
    <t>CODAP</t>
  </si>
  <si>
    <t>PRODEMA</t>
  </si>
  <si>
    <t>UNIDADE DE PEDIATRIA HU</t>
  </si>
  <si>
    <t>TOTAL DA UFS</t>
  </si>
  <si>
    <t>Fonte: COPES/POSGRAp</t>
  </si>
  <si>
    <t>Situação posicional: dezembro de cada ano</t>
  </si>
  <si>
    <t>Dados extraídos do relatório gerado no SIGAA</t>
  </si>
  <si>
    <t>Edital PIBIC - Bolsistas de iniciação científica por curso</t>
  </si>
  <si>
    <t>Edital Temático - Bolsistas de iniciação científica por curso</t>
  </si>
  <si>
    <t>Edital Apoio a  Projetos de Pesquisa sobre Ações Afirmativas - Bolsistas de iniciação científica por curso</t>
  </si>
  <si>
    <t>Unidade/Curso</t>
  </si>
  <si>
    <t>Grau acadêmico</t>
  </si>
  <si>
    <t>Turno</t>
  </si>
  <si>
    <t>Modalidade</t>
  </si>
  <si>
    <t>CNPq-AF</t>
  </si>
  <si>
    <t>Astronomia</t>
  </si>
  <si>
    <t xml:space="preserve">Ciência da Computação </t>
  </si>
  <si>
    <t>Bacharelado</t>
  </si>
  <si>
    <t>Vespertino</t>
  </si>
  <si>
    <t>Ciências Atuariais</t>
  </si>
  <si>
    <t>Noturno</t>
  </si>
  <si>
    <t>Engenharia Ambiental e Sanitária</t>
  </si>
  <si>
    <t>Matutino</t>
  </si>
  <si>
    <t>Engenharia Civil</t>
  </si>
  <si>
    <t>Engenharia de Alimentos</t>
  </si>
  <si>
    <t>Engenharia de Computação</t>
  </si>
  <si>
    <t>Engenharia de Materiais</t>
  </si>
  <si>
    <t>Engenharia de Petróleo</t>
  </si>
  <si>
    <t>Engenharia de Produção</t>
  </si>
  <si>
    <t>Engenharia Elétrica</t>
  </si>
  <si>
    <t>Engenharia Eletrônica</t>
  </si>
  <si>
    <t>Engenharia Mecânica</t>
  </si>
  <si>
    <t>Engenharia Química</t>
  </si>
  <si>
    <t>Estatística</t>
  </si>
  <si>
    <t>Física</t>
  </si>
  <si>
    <t>Licenciatura Plena</t>
  </si>
  <si>
    <t>Física Astrofísica</t>
  </si>
  <si>
    <t>Física Médica</t>
  </si>
  <si>
    <t>Geologia</t>
  </si>
  <si>
    <t>Matemática</t>
  </si>
  <si>
    <t>Licenciatura</t>
  </si>
  <si>
    <t>Matemática Aplicada e Computacional</t>
  </si>
  <si>
    <t>Química</t>
  </si>
  <si>
    <t>Química Industrial</t>
  </si>
  <si>
    <t>Química Tecnológica</t>
  </si>
  <si>
    <t>Sistemas de Informação</t>
  </si>
  <si>
    <t>Ciências Biológicas</t>
  </si>
  <si>
    <t>Ecologia</t>
  </si>
  <si>
    <t>Educação Física</t>
  </si>
  <si>
    <t>Farmácia</t>
  </si>
  <si>
    <t>Farmácia Bioquímica Clínica</t>
  </si>
  <si>
    <t>Farmácia Clínica Industrial</t>
  </si>
  <si>
    <t>Nutrição</t>
  </si>
  <si>
    <t>Matutino e Vespertino</t>
  </si>
  <si>
    <t>Morfologia</t>
  </si>
  <si>
    <t>Engenharia Agrícola</t>
  </si>
  <si>
    <t>Engenharia Agronômica</t>
  </si>
  <si>
    <t>Engenharia de Pesca</t>
  </si>
  <si>
    <t>Engenharia Florestal</t>
  </si>
  <si>
    <t>Medicina Veterinária</t>
  </si>
  <si>
    <t>OUTRAS</t>
  </si>
  <si>
    <t>Total</t>
  </si>
  <si>
    <t>Administração</t>
  </si>
  <si>
    <t>Biblioteconomia e Documentação</t>
  </si>
  <si>
    <t>Ciências Contábeis</t>
  </si>
  <si>
    <t>Ciências Econômicas</t>
  </si>
  <si>
    <t>Direito</t>
  </si>
  <si>
    <t>Relações Internacionais</t>
  </si>
  <si>
    <t>Secretariado Executivo</t>
  </si>
  <si>
    <t>Serviço Social</t>
  </si>
  <si>
    <t>Turismo</t>
  </si>
  <si>
    <t xml:space="preserve">Teatro </t>
  </si>
  <si>
    <t>Artes Visuais</t>
  </si>
  <si>
    <t>Ciência da Religião</t>
  </si>
  <si>
    <t>Ciências Sociais</t>
  </si>
  <si>
    <t>Cinema e Audiovisual</t>
  </si>
  <si>
    <t>Comunicação Social – Audiovisual</t>
  </si>
  <si>
    <t>Comunicação Social – Radialismo</t>
  </si>
  <si>
    <t xml:space="preserve">Comunicação Social </t>
  </si>
  <si>
    <t>Design Gráfico</t>
  </si>
  <si>
    <t>Filosofia</t>
  </si>
  <si>
    <t>Geografia</t>
  </si>
  <si>
    <t>História</t>
  </si>
  <si>
    <t>Jornalismo</t>
  </si>
  <si>
    <t>Licenciatura em Letras - Língua Portuguesa</t>
  </si>
  <si>
    <t xml:space="preserve">Letras </t>
  </si>
  <si>
    <t>Letras – Inglês</t>
  </si>
  <si>
    <t>Letras – Língua Portuguesa</t>
  </si>
  <si>
    <t>Letras - Libras</t>
  </si>
  <si>
    <t>Letras – Francês</t>
  </si>
  <si>
    <t>Letras – Português e Espanhol</t>
  </si>
  <si>
    <t>Licenciatura em Letras - Espanhol</t>
  </si>
  <si>
    <t>Letras – Português e Francês</t>
  </si>
  <si>
    <t>Letras – Português e Inglês</t>
  </si>
  <si>
    <t>Licenciatura em Letras - Inglês</t>
  </si>
  <si>
    <t xml:space="preserve">Música </t>
  </si>
  <si>
    <t>Pedagogia</t>
  </si>
  <si>
    <t>Psicologia</t>
  </si>
  <si>
    <t>Publicidade e Propaganda</t>
  </si>
  <si>
    <t>Letras - Portuguès/DLEV</t>
  </si>
  <si>
    <t>Enfermagem</t>
  </si>
  <si>
    <t>Fisioterapia</t>
  </si>
  <si>
    <t>Fonoaudiologia</t>
  </si>
  <si>
    <t>Medicina</t>
  </si>
  <si>
    <t>Odontologia</t>
  </si>
  <si>
    <t>Sistema de Informação</t>
  </si>
  <si>
    <t>Arqueologia</t>
  </si>
  <si>
    <t>Arquitetura e Urbanismo</t>
  </si>
  <si>
    <t>Dança</t>
  </si>
  <si>
    <t>Museologia</t>
  </si>
  <si>
    <t>Terapia Ocupacional</t>
  </si>
  <si>
    <t>Ensino a Distância</t>
  </si>
  <si>
    <t>Administração Pública</t>
  </si>
  <si>
    <t>Fonte: COPES/POSGRAP</t>
  </si>
  <si>
    <t>Edital PIBIC Projetos de iniciação científica por departamento</t>
  </si>
  <si>
    <t>Edital Temático - Projetos de iniciação científica por departamento</t>
  </si>
  <si>
    <t>Edital Apoio a  Projetos de Pesquisa sobre Ações Afirmativas - Projetos de iniciação científica por departamento</t>
  </si>
  <si>
    <t>Projetos</t>
  </si>
  <si>
    <t>Orientadores</t>
  </si>
  <si>
    <t>Núcleo de Engenharia Ambiental</t>
  </si>
  <si>
    <t>Núcleo de Engenharia de Produção</t>
  </si>
  <si>
    <t>Núcleo de Engenharia Mecânica</t>
  </si>
  <si>
    <t>Núcleo de Engenharia Agrícola</t>
  </si>
  <si>
    <t>Núcleo de Ciência da Informação</t>
  </si>
  <si>
    <t>Núcleo de Relações Internacionais</t>
  </si>
  <si>
    <t>Núcleo de Turismo</t>
  </si>
  <si>
    <t>Departamento de Psicologia</t>
  </si>
  <si>
    <t>Núcleo de Música</t>
  </si>
  <si>
    <t xml:space="preserve">Núcleo de Teatro </t>
  </si>
  <si>
    <t>Núcleo de Enfermagem</t>
  </si>
  <si>
    <t>Núcleo de Farmácia</t>
  </si>
  <si>
    <t>Núcleo de Fisioterapia</t>
  </si>
  <si>
    <t>Núcleo de Nutrição</t>
  </si>
  <si>
    <t>Núcleo de Odontologia</t>
  </si>
  <si>
    <t>Núcleo de Terapia Ocupacional</t>
  </si>
  <si>
    <t>CAMPUS DO SERTÃO</t>
  </si>
  <si>
    <t>Núcleo de graduação de Agroindústria</t>
  </si>
  <si>
    <t>Núcleo de graduação de Agronomia</t>
  </si>
  <si>
    <t>Núcleo de Graduação em Educaçao em Ciências Agrárias e da Terra</t>
  </si>
  <si>
    <t>Núcleo de graduação em Medicina Veterinária</t>
  </si>
  <si>
    <t>Núcleo de graduação em Zootecnia</t>
  </si>
  <si>
    <t>FUNDAÇÃO UNIVERSIDADE FEDERAL DE SERGIPE</t>
  </si>
  <si>
    <t>PRÓ-REITORIA DE GRADUAÇÃO</t>
  </si>
  <si>
    <t>CONDOMÍNIOS DE LABORATÓRIOS MULTIUSUÁRIOS</t>
  </si>
  <si>
    <t>CONDOMÍNIOS DE LABORATÓRIOS MULTIUSUÁRIO DE INFORMÁTICA E DOCUMENTAÇÃO</t>
  </si>
  <si>
    <t>DEPARTAMENTO DE COMPUTAÇÃO</t>
  </si>
  <si>
    <t>COORDENAÇÃO DO CURSO BACHARELADO EM COMPUTAÇÃO</t>
  </si>
  <si>
    <t>GABINETE DO VICE-REITOR</t>
  </si>
  <si>
    <t>COLÉGIO DE APLICAÇÃO</t>
  </si>
  <si>
    <t>HOSPITAL UNIVERSITÁRIO</t>
  </si>
  <si>
    <t>DIRETORIA DE ENSINO E PESQUISA</t>
  </si>
  <si>
    <t>PRÓ-REITORIA DE EXTENSÃO</t>
  </si>
  <si>
    <t>COORDENAÇÃO DE ATIVIDADES DE EXTENSÃO</t>
  </si>
  <si>
    <t>COORDENAÇÃO DE TECNOLOGIAS SOCIAIS E AMBIENTAIS</t>
  </si>
  <si>
    <t>DEPARTAMENTO DE APOIO DIDATICO E PEDAGOGICO</t>
  </si>
  <si>
    <t>PRÓ-REITORIA DE PÓS-GRADUAÇÃO E PESQUISA</t>
  </si>
  <si>
    <t>PROGRAMA DE PÓS-GRADUAÇÃO EM AGRICULTURA E BIODIVERSIDADE</t>
  </si>
  <si>
    <t>PROGRAMA DE PÓS-GRADUAÇÃO EM CIÊNCIAS DA RELIGIÃO</t>
  </si>
  <si>
    <t>PROGRAMA DE PÓS-GRADUAÇÃO EM ARQUEOLOGIA</t>
  </si>
  <si>
    <t>PROGRAMA DE PÓS-GRADUAÇÃO EM CIÊNCIA E ENGENHARIA DE MATERIAIS</t>
  </si>
  <si>
    <t>PROGRAMA DE PÓS-GRADUAÇÃO EM ENGENHARIA CIVIL</t>
  </si>
  <si>
    <t>PROGRAMA DE PÓS-GRADUAÇÃO EM ENGENHARIA ELÉTRICA</t>
  </si>
  <si>
    <t>PROGRAMA DE PÓS-GRADUAÇÃO EM FÍSICA</t>
  </si>
  <si>
    <t>PROGRAMA DE PÓS-GRADUAÇÃO EM HISTÓRIA</t>
  </si>
  <si>
    <t>PROGRAMA DE PÓS-GRADUAÇÃO EM RECURSOS HÍDRICOS</t>
  </si>
  <si>
    <t>PROGRAMA DE PÓS-GRADUAÇÃO PROFISSIONAL EM ENSINO DE FÍSICA</t>
  </si>
  <si>
    <t>PROGRAMA DE PÓS-GRADUAÇÃO EM CIÊNCIAS DA SAÚDE</t>
  </si>
  <si>
    <t>PROGRAMA DE PÓS-GRADUAÇÃO EM EDUCAÇÃO FÍSICA</t>
  </si>
  <si>
    <t>PROGRAMA DE PÓS-GRADUAÇÃO EM ENGENHARIA QUÍMICA</t>
  </si>
  <si>
    <t>PROGRAMA DE PÓS-GRADUAÇÃO EM ZOOTECNIA</t>
  </si>
  <si>
    <t>PROGRAMA DE PÓS-GRADUAÇÃO INTERDISCIPLINAR EM CULTURAS POPULARES</t>
  </si>
  <si>
    <t>PROGRAMA DE PÓS-GRADUAÇÃO PROFISSIONAL EM LETRAS</t>
  </si>
  <si>
    <t>PROGRAMA DE PÓS-GRADUAÇÃO PROFISSIONAL EM LETRAS - ITA</t>
  </si>
  <si>
    <t>UNIDADE DE PEDIATRIA</t>
  </si>
  <si>
    <t>HOSPITAL VETERINÁRIO UNIVERSITÁRIO</t>
  </si>
  <si>
    <t xml:space="preserve">Fonte: COPES/POSGRAP </t>
  </si>
  <si>
    <t>Produção científica da UFS</t>
  </si>
  <si>
    <t>Descrição</t>
  </si>
  <si>
    <t>Produção Lattes</t>
  </si>
  <si>
    <t>Artigo,Trabalhos Completos, Resumos e Smilares</t>
  </si>
  <si>
    <t>Capítulo de Livros</t>
  </si>
  <si>
    <t>Livros publicados</t>
  </si>
  <si>
    <t>Grupos de Pesquisa Certificados</t>
  </si>
  <si>
    <t>Patentes</t>
  </si>
  <si>
    <t>INFORMAÇÃO DA CINTTEC</t>
  </si>
  <si>
    <t>Maquetes, Protótipos, Softwares e Outros</t>
  </si>
  <si>
    <t>Fonte:COPES/ POSGRAP</t>
  </si>
  <si>
    <t>Dados extraídos do relatório gerado no SIGAA/SIPAC</t>
  </si>
  <si>
    <t>PIBIC-EM (CODAP)</t>
  </si>
  <si>
    <t>Ano</t>
  </si>
  <si>
    <t>Docentes</t>
  </si>
  <si>
    <t>Bolsa CNPq</t>
  </si>
  <si>
    <t>Bolsa Voluntária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</si>
</sst>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* #,##0_-;\-* #,##0_-;_-* &quot;-&quot;??_-;_-@_-"/>
    <numFmt numFmtId="181" formatCode="#"/>
  </numFmts>
  <fonts count="53">
    <font>
      <sz val="10"/>
      <name val="Arial"/>
      <charset val="134"/>
    </font>
    <font>
      <b/>
      <sz val="1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2"/>
      <color theme="1"/>
      <name val="Arial"/>
      <charset val="134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sz val="9"/>
      <name val="Arial"/>
      <charset val="134"/>
    </font>
    <font>
      <sz val="7"/>
      <color theme="1"/>
      <name val="Arial"/>
      <charset val="134"/>
    </font>
    <font>
      <sz val="8"/>
      <name val="Arial"/>
      <charset val="134"/>
    </font>
    <font>
      <b/>
      <sz val="11"/>
      <color theme="2" tint="-0.899746696371349"/>
      <name val="Arial"/>
      <charset val="134"/>
    </font>
    <font>
      <b/>
      <sz val="10"/>
      <color theme="2" tint="-0.899746696371349"/>
      <name val="Arial"/>
      <charset val="134"/>
    </font>
    <font>
      <b/>
      <sz val="9"/>
      <color theme="2" tint="-0.899746696371349"/>
      <name val="Arial"/>
      <charset val="134"/>
    </font>
    <font>
      <b/>
      <sz val="8"/>
      <color theme="2" tint="-0.899746696371349"/>
      <name val="Arial"/>
      <charset val="134"/>
    </font>
    <font>
      <b/>
      <sz val="9.5"/>
      <color theme="2" tint="-0.899746696371349"/>
      <name val="Arial"/>
      <charset val="134"/>
    </font>
    <font>
      <sz val="9"/>
      <color theme="2" tint="-0.899746696371349"/>
      <name val="Arial"/>
      <charset val="134"/>
    </font>
    <font>
      <sz val="10"/>
      <color theme="2" tint="-0.899746696371349"/>
      <name val="Arial"/>
      <charset val="134"/>
    </font>
    <font>
      <b/>
      <sz val="7"/>
      <color theme="2" tint="-0.899746696371349"/>
      <name val="Arial"/>
      <charset val="134"/>
    </font>
    <font>
      <b/>
      <sz val="9"/>
      <name val="Arial"/>
      <charset val="134"/>
    </font>
    <font>
      <b/>
      <sz val="11"/>
      <color theme="1" tint="0.0499893185216834"/>
      <name val="Arial"/>
      <charset val="134"/>
    </font>
    <font>
      <b/>
      <sz val="10"/>
      <color theme="1" tint="0.0499893185216834"/>
      <name val="Arial"/>
      <charset val="134"/>
    </font>
    <font>
      <b/>
      <sz val="9"/>
      <color theme="1" tint="0.0499893185216834"/>
      <name val="Arial"/>
      <charset val="134"/>
    </font>
    <font>
      <b/>
      <sz val="8"/>
      <color theme="1" tint="0.0499893185216834"/>
      <name val="Arial"/>
      <charset val="134"/>
    </font>
    <font>
      <b/>
      <sz val="9.5"/>
      <color theme="1" tint="0.0499893185216834"/>
      <name val="Arial"/>
      <charset val="134"/>
    </font>
    <font>
      <sz val="9"/>
      <color theme="1" tint="0.0499893185216834"/>
      <name val="Arial"/>
      <charset val="134"/>
    </font>
    <font>
      <b/>
      <sz val="8"/>
      <name val="Arial"/>
      <charset val="134"/>
    </font>
    <font>
      <b/>
      <sz val="7"/>
      <color theme="1" tint="0.0499893185216834"/>
      <name val="Arial"/>
      <charset val="134"/>
    </font>
    <font>
      <sz val="10"/>
      <color rgb="FFFF0000"/>
      <name val="Arial"/>
      <charset val="134"/>
    </font>
    <font>
      <b/>
      <sz val="11"/>
      <name val="Arial"/>
      <charset val="134"/>
    </font>
    <font>
      <b/>
      <sz val="9.5"/>
      <name val="Arial"/>
      <charset val="134"/>
    </font>
    <font>
      <sz val="9"/>
      <color rgb="FF000000"/>
      <name val="Arial"/>
      <charset val="134"/>
    </font>
    <font>
      <sz val="7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349986266670736"/>
        <bgColor theme="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2B2B2B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10" borderId="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1" borderId="11" applyNumberFormat="0" applyAlignment="0" applyProtection="0">
      <alignment vertical="center"/>
    </xf>
    <xf numFmtId="0" fontId="43" fillId="12" borderId="12" applyNumberFormat="0" applyAlignment="0" applyProtection="0">
      <alignment vertical="center"/>
    </xf>
    <xf numFmtId="0" fontId="44" fillId="12" borderId="11" applyNumberFormat="0" applyAlignment="0" applyProtection="0">
      <alignment vertical="center"/>
    </xf>
    <xf numFmtId="0" fontId="45" fillId="13" borderId="13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4" borderId="0" xfId="0" applyFont="1" applyFill="1"/>
    <xf numFmtId="0" fontId="0" fillId="4" borderId="0" xfId="0" applyFill="1"/>
    <xf numFmtId="0" fontId="5" fillId="4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6" fillId="5" borderId="1" xfId="0" applyFont="1" applyFill="1" applyBorder="1"/>
    <xf numFmtId="180" fontId="6" fillId="5" borderId="1" xfId="1" applyNumberFormat="1" applyFont="1" applyFill="1" applyBorder="1" applyAlignment="1">
      <alignment horizontal="center"/>
    </xf>
    <xf numFmtId="0" fontId="7" fillId="4" borderId="1" xfId="0" applyFont="1" applyFill="1" applyBorder="1"/>
    <xf numFmtId="0" fontId="8" fillId="0" borderId="1" xfId="49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6" borderId="1" xfId="0" applyFont="1" applyFill="1" applyBorder="1"/>
    <xf numFmtId="0" fontId="8" fillId="7" borderId="1" xfId="49" applyFont="1" applyFill="1" applyBorder="1" applyAlignment="1">
      <alignment horizontal="center"/>
    </xf>
    <xf numFmtId="0" fontId="8" fillId="6" borderId="1" xfId="0" applyFont="1" applyFill="1" applyBorder="1" applyAlignment="1">
      <alignment horizontal="left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right"/>
    </xf>
    <xf numFmtId="0" fontId="10" fillId="0" borderId="0" xfId="0" applyFont="1"/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left" vertical="center"/>
    </xf>
    <xf numFmtId="0" fontId="13" fillId="8" borderId="1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vertical="center"/>
    </xf>
    <xf numFmtId="1" fontId="13" fillId="8" borderId="1" xfId="0" applyNumberFormat="1" applyFont="1" applyFill="1" applyBorder="1" applyAlignment="1">
      <alignment horizontal="center"/>
    </xf>
    <xf numFmtId="0" fontId="13" fillId="8" borderId="1" xfId="0" applyFont="1" applyFill="1" applyBorder="1" applyAlignment="1">
      <alignment vertical="center"/>
    </xf>
    <xf numFmtId="0" fontId="16" fillId="0" borderId="2" xfId="0" applyFont="1" applyBorder="1"/>
    <xf numFmtId="1" fontId="16" fillId="0" borderId="1" xfId="0" applyNumberFormat="1" applyFont="1" applyBorder="1" applyAlignment="1">
      <alignment horizontal="center" vertical="top" shrinkToFit="1"/>
    </xf>
    <xf numFmtId="0" fontId="13" fillId="8" borderId="2" xfId="0" applyFont="1" applyFill="1" applyBorder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8" borderId="2" xfId="0" applyFont="1" applyFill="1" applyBorder="1"/>
    <xf numFmtId="0" fontId="15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left" vertical="top" wrapText="1"/>
    </xf>
    <xf numFmtId="0" fontId="13" fillId="8" borderId="2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16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8" fillId="0" borderId="0" xfId="0" applyFont="1"/>
    <xf numFmtId="0" fontId="19" fillId="0" borderId="0" xfId="0" applyFont="1"/>
    <xf numFmtId="0" fontId="0" fillId="0" borderId="0" xfId="0" applyFill="1"/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8" borderId="1" xfId="0" applyFont="1" applyFill="1" applyBorder="1" applyAlignment="1">
      <alignment vertical="center"/>
    </xf>
    <xf numFmtId="0" fontId="22" fillId="8" borderId="2" xfId="0" applyFont="1" applyFill="1" applyBorder="1" applyAlignment="1">
      <alignment horizontal="center"/>
    </xf>
    <xf numFmtId="0" fontId="22" fillId="8" borderId="6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24" fillId="8" borderId="1" xfId="0" applyFont="1" applyFill="1" applyBorder="1" applyAlignment="1">
      <alignment vertical="center"/>
    </xf>
    <xf numFmtId="0" fontId="22" fillId="8" borderId="1" xfId="0" applyFont="1" applyFill="1" applyBorder="1" applyAlignment="1">
      <alignment vertical="center"/>
    </xf>
    <xf numFmtId="0" fontId="22" fillId="8" borderId="1" xfId="0" applyFont="1" applyFill="1" applyBorder="1" applyAlignment="1">
      <alignment horizontal="center"/>
    </xf>
    <xf numFmtId="0" fontId="22" fillId="8" borderId="7" xfId="0" applyFont="1" applyFill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8" borderId="1" xfId="0" applyFont="1" applyFill="1" applyBorder="1"/>
    <xf numFmtId="0" fontId="21" fillId="8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/>
    </xf>
    <xf numFmtId="0" fontId="22" fillId="8" borderId="3" xfId="0" applyFont="1" applyFill="1" applyBorder="1"/>
    <xf numFmtId="0" fontId="26" fillId="8" borderId="1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0" fontId="22" fillId="8" borderId="1" xfId="0" applyNumberFormat="1" applyFont="1" applyFill="1" applyBorder="1" applyAlignment="1">
      <alignment horizontal="center"/>
    </xf>
    <xf numFmtId="0" fontId="25" fillId="0" borderId="1" xfId="0" applyFont="1" applyFill="1" applyBorder="1"/>
    <xf numFmtId="0" fontId="25" fillId="0" borderId="1" xfId="0" applyFont="1" applyFill="1" applyBorder="1" applyAlignment="1">
      <alignment horizontal="center"/>
    </xf>
    <xf numFmtId="0" fontId="24" fillId="8" borderId="1" xfId="0" applyFont="1" applyFill="1" applyBorder="1"/>
    <xf numFmtId="0" fontId="21" fillId="8" borderId="1" xfId="0" applyFont="1" applyFill="1" applyBorder="1"/>
    <xf numFmtId="0" fontId="25" fillId="0" borderId="1" xfId="0" applyNumberFormat="1" applyFont="1" applyBorder="1" applyAlignment="1">
      <alignment horizontal="center"/>
    </xf>
    <xf numFmtId="0" fontId="25" fillId="0" borderId="1" xfId="0" applyNumberFormat="1" applyFont="1" applyFill="1" applyBorder="1" applyAlignment="1">
      <alignment horizontal="center"/>
    </xf>
    <xf numFmtId="0" fontId="22" fillId="9" borderId="1" xfId="0" applyFont="1" applyFill="1" applyBorder="1"/>
    <xf numFmtId="3" fontId="22" fillId="8" borderId="1" xfId="0" applyNumberFormat="1" applyFont="1" applyFill="1" applyBorder="1" applyAlignment="1">
      <alignment horizontal="center"/>
    </xf>
    <xf numFmtId="181" fontId="22" fillId="8" borderId="1" xfId="0" applyNumberFormat="1" applyFont="1" applyFill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3" fillId="0" borderId="1" xfId="0" applyFont="1" applyBorder="1"/>
    <xf numFmtId="0" fontId="21" fillId="0" borderId="1" xfId="0" applyFont="1" applyBorder="1"/>
    <xf numFmtId="0" fontId="27" fillId="0" borderId="1" xfId="0" applyFont="1" applyBorder="1" applyAlignment="1">
      <alignment horizontal="right" vertic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/>
    </xf>
    <xf numFmtId="0" fontId="19" fillId="8" borderId="2" xfId="0" applyFont="1" applyFill="1" applyBorder="1" applyAlignment="1">
      <alignment horizontal="center"/>
    </xf>
    <xf numFmtId="0" fontId="19" fillId="8" borderId="6" xfId="0" applyFont="1" applyFill="1" applyBorder="1" applyAlignment="1">
      <alignment horizontal="center"/>
    </xf>
    <xf numFmtId="0" fontId="19" fillId="8" borderId="3" xfId="0" applyFont="1" applyFill="1" applyBorder="1" applyAlignment="1">
      <alignment horizontal="center"/>
    </xf>
    <xf numFmtId="0" fontId="30" fillId="8" borderId="1" xfId="0" applyFont="1" applyFill="1" applyBorder="1" applyAlignment="1">
      <alignment vertical="center"/>
    </xf>
    <xf numFmtId="0" fontId="19" fillId="8" borderId="1" xfId="0" applyFont="1" applyFill="1" applyBorder="1" applyAlignment="1">
      <alignment horizontal="right"/>
    </xf>
    <xf numFmtId="0" fontId="19" fillId="8" borderId="1" xfId="0" applyFont="1" applyFill="1" applyBorder="1" applyAlignment="1">
      <alignment vertical="center"/>
    </xf>
    <xf numFmtId="0" fontId="8" fillId="0" borderId="1" xfId="0" applyFont="1" applyBorder="1"/>
    <xf numFmtId="0" fontId="19" fillId="8" borderId="1" xfId="0" applyFont="1" applyFill="1" applyBorder="1"/>
    <xf numFmtId="0" fontId="19" fillId="8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30" fillId="8" borderId="1" xfId="0" applyFont="1" applyFill="1" applyBorder="1"/>
    <xf numFmtId="0" fontId="19" fillId="9" borderId="1" xfId="0" applyFont="1" applyFill="1" applyBorder="1" applyAlignment="1">
      <alignment horizontal="center"/>
    </xf>
    <xf numFmtId="0" fontId="19" fillId="9" borderId="1" xfId="0" applyFont="1" applyFill="1" applyBorder="1"/>
    <xf numFmtId="0" fontId="8" fillId="0" borderId="1" xfId="0" applyFont="1" applyBorder="1" applyAlignment="1">
      <alignment wrapText="1"/>
    </xf>
    <xf numFmtId="0" fontId="31" fillId="0" borderId="1" xfId="0" applyFont="1" applyBorder="1"/>
    <xf numFmtId="0" fontId="0" fillId="0" borderId="1" xfId="0" applyFont="1" applyBorder="1"/>
    <xf numFmtId="0" fontId="19" fillId="0" borderId="1" xfId="0" applyFont="1" applyBorder="1" applyAlignment="1">
      <alignment horizontal="center"/>
    </xf>
    <xf numFmtId="0" fontId="19" fillId="5" borderId="1" xfId="0" applyFont="1" applyFill="1" applyBorder="1"/>
    <xf numFmtId="0" fontId="1" fillId="8" borderId="1" xfId="0" applyFont="1" applyFill="1" applyBorder="1" applyAlignment="1">
      <alignment vertical="center"/>
    </xf>
    <xf numFmtId="3" fontId="19" fillId="8" borderId="1" xfId="0" applyNumberFormat="1" applyFont="1" applyFill="1" applyBorder="1" applyAlignment="1">
      <alignment horizontal="center"/>
    </xf>
    <xf numFmtId="0" fontId="32" fillId="0" borderId="1" xfId="0" applyFont="1" applyBorder="1" applyAlignment="1">
      <alignment vertical="center"/>
    </xf>
    <xf numFmtId="0" fontId="0" fillId="0" borderId="1" xfId="0" applyBorder="1"/>
    <xf numFmtId="0" fontId="32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9" defaultPivotStyle="PivotStyleLight16"/>
  <colors>
    <mruColors>
      <color rgb="0000B0F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"/>
  <sheetViews>
    <sheetView showGridLines="0" workbookViewId="0">
      <pane ySplit="4" topLeftCell="A5" activePane="bottomLeft" state="frozen"/>
      <selection/>
      <selection pane="bottomLeft" activeCell="A16" sqref="A16"/>
    </sheetView>
  </sheetViews>
  <sheetFormatPr defaultColWidth="9.14285714285714" defaultRowHeight="12.75"/>
  <cols>
    <col min="1" max="1" width="71.2857142857143" style="23" customWidth="1"/>
    <col min="2" max="2" width="5.14285714285714" customWidth="1"/>
    <col min="3" max="3" width="8.42857142857143" customWidth="1"/>
    <col min="4" max="4" width="6.28571428571429" customWidth="1"/>
    <col min="5" max="5" width="7.42857142857143" customWidth="1"/>
    <col min="6" max="6" width="10.5714285714286" customWidth="1"/>
    <col min="7" max="7" width="6.71428571428571" customWidth="1"/>
    <col min="8" max="9" width="29.2857142857143" customWidth="1"/>
    <col min="10" max="10" width="9.14285714285714" customWidth="1"/>
    <col min="11" max="11" width="30.1428571428571" customWidth="1"/>
    <col min="12" max="12" width="21" customWidth="1"/>
    <col min="13" max="13" width="18.5714285714286" customWidth="1"/>
  </cols>
  <sheetData>
    <row r="1" ht="33.95" customHeight="1" spans="1:13">
      <c r="A1" s="101" t="s">
        <v>0</v>
      </c>
      <c r="B1" s="101"/>
      <c r="C1" s="101"/>
      <c r="D1" s="101"/>
      <c r="E1" s="101"/>
      <c r="F1" s="101"/>
      <c r="G1" s="101"/>
      <c r="H1" s="102" t="s">
        <v>1</v>
      </c>
      <c r="I1" s="102"/>
      <c r="J1" s="102"/>
      <c r="K1" s="102" t="s">
        <v>2</v>
      </c>
      <c r="L1" s="102"/>
      <c r="M1" s="102"/>
    </row>
    <row r="2" customHeight="1" spans="1:13">
      <c r="A2" s="103" t="s">
        <v>3</v>
      </c>
      <c r="B2" s="104">
        <v>2023</v>
      </c>
      <c r="C2" s="105"/>
      <c r="D2" s="105"/>
      <c r="E2" s="105"/>
      <c r="F2" s="105"/>
      <c r="G2" s="106"/>
      <c r="H2" s="104">
        <v>2023</v>
      </c>
      <c r="I2" s="105"/>
      <c r="J2" s="106"/>
      <c r="K2" s="104">
        <v>2023</v>
      </c>
      <c r="L2" s="105"/>
      <c r="M2" s="106"/>
    </row>
    <row r="3" customHeight="1" spans="1:13">
      <c r="A3" s="103"/>
      <c r="B3" s="84" t="s">
        <v>4</v>
      </c>
      <c r="C3" s="84" t="s">
        <v>5</v>
      </c>
      <c r="D3" s="84" t="s">
        <v>6</v>
      </c>
      <c r="E3" s="84" t="s">
        <v>7</v>
      </c>
      <c r="F3" s="84" t="s">
        <v>8</v>
      </c>
      <c r="G3" s="84" t="s">
        <v>9</v>
      </c>
      <c r="H3" s="84" t="s">
        <v>10</v>
      </c>
      <c r="I3" s="84" t="s">
        <v>8</v>
      </c>
      <c r="J3" s="84" t="s">
        <v>9</v>
      </c>
      <c r="K3" s="84" t="s">
        <v>11</v>
      </c>
      <c r="L3" s="84" t="s">
        <v>8</v>
      </c>
      <c r="M3" s="84" t="s">
        <v>9</v>
      </c>
    </row>
    <row r="4" customHeight="1" spans="1:13">
      <c r="A4" s="107" t="s">
        <v>12</v>
      </c>
      <c r="B4" s="108">
        <f>SUM(B5+B21+B29+B36+B46)</f>
        <v>193</v>
      </c>
      <c r="C4" s="108">
        <f t="shared" ref="C4:L4" si="0">SUM(C5+C21+C29+C36+C46)</f>
        <v>21</v>
      </c>
      <c r="D4" s="108">
        <f t="shared" si="0"/>
        <v>190</v>
      </c>
      <c r="E4" s="108">
        <f t="shared" si="0"/>
        <v>0</v>
      </c>
      <c r="F4" s="108">
        <f t="shared" si="0"/>
        <v>281</v>
      </c>
      <c r="G4" s="108">
        <f>SUM(B4+C4+D4+E4+F4)</f>
        <v>685</v>
      </c>
      <c r="H4" s="108">
        <f t="shared" si="0"/>
        <v>19</v>
      </c>
      <c r="I4" s="108">
        <f t="shared" si="0"/>
        <v>2</v>
      </c>
      <c r="J4" s="108">
        <f>SUM(H4+I4)</f>
        <v>21</v>
      </c>
      <c r="K4" s="108">
        <f>SUM(K5+K21+K29+K36+K46)</f>
        <v>10</v>
      </c>
      <c r="L4" s="108">
        <f>SUM(L5+L21+L29+L36+L46)</f>
        <v>5</v>
      </c>
      <c r="M4" s="108">
        <f>SUM(K4+L4)</f>
        <v>15</v>
      </c>
    </row>
    <row r="5" customHeight="1" spans="1:13">
      <c r="A5" s="109" t="s">
        <v>13</v>
      </c>
      <c r="B5" s="108">
        <f>SUM(B6:B20)</f>
        <v>63</v>
      </c>
      <c r="C5" s="108">
        <f t="shared" ref="C5:L5" si="1">SUM(C6:C20)</f>
        <v>7</v>
      </c>
      <c r="D5" s="108">
        <f t="shared" si="1"/>
        <v>65</v>
      </c>
      <c r="E5" s="108">
        <f t="shared" si="1"/>
        <v>0</v>
      </c>
      <c r="F5" s="108">
        <f t="shared" si="1"/>
        <v>100</v>
      </c>
      <c r="G5" s="108">
        <f>SUM(B5,C6,D5,E5,F5)</f>
        <v>228</v>
      </c>
      <c r="H5" s="108">
        <f t="shared" si="1"/>
        <v>7</v>
      </c>
      <c r="I5" s="108">
        <f t="shared" si="1"/>
        <v>0</v>
      </c>
      <c r="J5" s="108">
        <f>SUM(H5,I6)</f>
        <v>7</v>
      </c>
      <c r="K5" s="108">
        <f>SUM(K6:K20)</f>
        <v>4</v>
      </c>
      <c r="L5" s="108">
        <f>SUM(L6:L20)</f>
        <v>1</v>
      </c>
      <c r="M5" s="108">
        <f>SUM(K5,L5)</f>
        <v>5</v>
      </c>
    </row>
    <row r="6" customHeight="1" spans="1:13">
      <c r="A6" s="110" t="s">
        <v>14</v>
      </c>
      <c r="B6" s="74">
        <v>3</v>
      </c>
      <c r="C6" s="74">
        <v>0</v>
      </c>
      <c r="D6" s="16">
        <v>5</v>
      </c>
      <c r="E6" s="16">
        <v>0</v>
      </c>
      <c r="F6" s="16">
        <v>0</v>
      </c>
      <c r="G6" s="16">
        <f>SUM(B6:F6)</f>
        <v>8</v>
      </c>
      <c r="H6" s="74">
        <v>1</v>
      </c>
      <c r="I6" s="74">
        <v>0</v>
      </c>
      <c r="J6" s="16">
        <f>SUM(H6:I6)</f>
        <v>1</v>
      </c>
      <c r="K6" s="74">
        <v>0</v>
      </c>
      <c r="L6" s="74">
        <v>0</v>
      </c>
      <c r="M6" s="16">
        <f>SUM(K6:L6)</f>
        <v>0</v>
      </c>
    </row>
    <row r="7" customHeight="1" spans="1:13">
      <c r="A7" s="110" t="s">
        <v>15</v>
      </c>
      <c r="B7" s="16">
        <v>4</v>
      </c>
      <c r="C7" s="16">
        <v>1</v>
      </c>
      <c r="D7" s="16">
        <v>3</v>
      </c>
      <c r="E7" s="16">
        <v>0</v>
      </c>
      <c r="F7" s="16">
        <v>8</v>
      </c>
      <c r="G7" s="16">
        <f t="shared" ref="G7:G20" si="2">SUM(B7:F7)</f>
        <v>16</v>
      </c>
      <c r="H7" s="16">
        <v>0</v>
      </c>
      <c r="I7" s="74">
        <v>0</v>
      </c>
      <c r="J7" s="16">
        <f t="shared" ref="J7:J20" si="3">SUM(H7:I7)</f>
        <v>0</v>
      </c>
      <c r="K7" s="16">
        <v>1</v>
      </c>
      <c r="L7" s="16">
        <v>1</v>
      </c>
      <c r="M7" s="16">
        <f t="shared" ref="M7:M20" si="4">SUM(K7:L7)</f>
        <v>2</v>
      </c>
    </row>
    <row r="8" customHeight="1" spans="1:13">
      <c r="A8" s="110" t="s">
        <v>16</v>
      </c>
      <c r="B8" s="16">
        <v>5</v>
      </c>
      <c r="C8" s="16">
        <v>0</v>
      </c>
      <c r="D8" s="16">
        <v>3</v>
      </c>
      <c r="E8" s="16">
        <v>0</v>
      </c>
      <c r="F8" s="16">
        <v>8</v>
      </c>
      <c r="G8" s="16">
        <f t="shared" si="2"/>
        <v>16</v>
      </c>
      <c r="H8" s="16">
        <v>0</v>
      </c>
      <c r="I8" s="74">
        <v>0</v>
      </c>
      <c r="J8" s="16">
        <f t="shared" si="3"/>
        <v>0</v>
      </c>
      <c r="K8" s="16">
        <v>0</v>
      </c>
      <c r="L8" s="16">
        <v>0</v>
      </c>
      <c r="M8" s="16">
        <f t="shared" si="4"/>
        <v>0</v>
      </c>
    </row>
    <row r="9" customHeight="1" spans="1:13">
      <c r="A9" s="110" t="s">
        <v>17</v>
      </c>
      <c r="B9" s="16">
        <v>4</v>
      </c>
      <c r="C9" s="16">
        <v>1</v>
      </c>
      <c r="D9" s="16">
        <v>5</v>
      </c>
      <c r="E9" s="16">
        <v>0</v>
      </c>
      <c r="F9" s="16">
        <v>8</v>
      </c>
      <c r="G9" s="16">
        <f t="shared" si="2"/>
        <v>18</v>
      </c>
      <c r="H9" s="16">
        <v>0</v>
      </c>
      <c r="I9" s="74">
        <v>0</v>
      </c>
      <c r="J9" s="16">
        <f t="shared" si="3"/>
        <v>0</v>
      </c>
      <c r="K9" s="16">
        <v>0</v>
      </c>
      <c r="L9" s="16">
        <v>0</v>
      </c>
      <c r="M9" s="16">
        <f t="shared" si="4"/>
        <v>0</v>
      </c>
    </row>
    <row r="10" customHeight="1" spans="1:13">
      <c r="A10" s="110" t="s">
        <v>18</v>
      </c>
      <c r="B10" s="16">
        <v>2</v>
      </c>
      <c r="C10" s="16">
        <v>1</v>
      </c>
      <c r="D10" s="16">
        <v>3</v>
      </c>
      <c r="E10" s="16">
        <v>0</v>
      </c>
      <c r="F10" s="16">
        <v>4</v>
      </c>
      <c r="G10" s="16">
        <f t="shared" si="2"/>
        <v>10</v>
      </c>
      <c r="H10" s="16">
        <v>0</v>
      </c>
      <c r="I10" s="74">
        <v>0</v>
      </c>
      <c r="J10" s="16">
        <f t="shared" si="3"/>
        <v>0</v>
      </c>
      <c r="K10" s="16">
        <v>0</v>
      </c>
      <c r="L10" s="16">
        <v>0</v>
      </c>
      <c r="M10" s="16">
        <f t="shared" si="4"/>
        <v>0</v>
      </c>
    </row>
    <row r="11" customHeight="1" spans="1:13">
      <c r="A11" s="110" t="s">
        <v>19</v>
      </c>
      <c r="B11" s="16">
        <v>9</v>
      </c>
      <c r="C11" s="16">
        <v>0</v>
      </c>
      <c r="D11" s="16">
        <v>6</v>
      </c>
      <c r="E11" s="16">
        <v>0</v>
      </c>
      <c r="F11" s="16">
        <v>20</v>
      </c>
      <c r="G11" s="16">
        <f t="shared" si="2"/>
        <v>35</v>
      </c>
      <c r="H11" s="16">
        <v>3</v>
      </c>
      <c r="I11" s="74">
        <v>0</v>
      </c>
      <c r="J11" s="16">
        <f t="shared" si="3"/>
        <v>3</v>
      </c>
      <c r="K11" s="16">
        <v>1</v>
      </c>
      <c r="L11" s="16">
        <v>0</v>
      </c>
      <c r="M11" s="16">
        <f t="shared" si="4"/>
        <v>1</v>
      </c>
    </row>
    <row r="12" customHeight="1" spans="1:13">
      <c r="A12" s="110" t="s">
        <v>20</v>
      </c>
      <c r="B12" s="16">
        <v>4</v>
      </c>
      <c r="C12" s="16">
        <v>0</v>
      </c>
      <c r="D12" s="16">
        <v>6</v>
      </c>
      <c r="E12" s="16">
        <v>0</v>
      </c>
      <c r="F12" s="16">
        <v>9</v>
      </c>
      <c r="G12" s="16">
        <f t="shared" si="2"/>
        <v>19</v>
      </c>
      <c r="H12" s="16">
        <v>0</v>
      </c>
      <c r="I12" s="74">
        <v>0</v>
      </c>
      <c r="J12" s="16">
        <f t="shared" si="3"/>
        <v>0</v>
      </c>
      <c r="K12" s="16">
        <v>0</v>
      </c>
      <c r="L12" s="16">
        <v>0</v>
      </c>
      <c r="M12" s="16">
        <f t="shared" si="4"/>
        <v>0</v>
      </c>
    </row>
    <row r="13" customHeight="1" spans="1:13">
      <c r="A13" s="110" t="s">
        <v>21</v>
      </c>
      <c r="B13" s="16">
        <v>5</v>
      </c>
      <c r="C13" s="16">
        <v>2</v>
      </c>
      <c r="D13" s="16">
        <v>11</v>
      </c>
      <c r="E13" s="16">
        <v>0</v>
      </c>
      <c r="F13" s="16">
        <v>15</v>
      </c>
      <c r="G13" s="16">
        <f t="shared" si="2"/>
        <v>33</v>
      </c>
      <c r="H13" s="16">
        <v>0</v>
      </c>
      <c r="I13" s="74">
        <v>0</v>
      </c>
      <c r="J13" s="16">
        <f t="shared" si="3"/>
        <v>0</v>
      </c>
      <c r="K13" s="16">
        <v>0</v>
      </c>
      <c r="L13" s="16">
        <v>0</v>
      </c>
      <c r="M13" s="16">
        <f t="shared" si="4"/>
        <v>0</v>
      </c>
    </row>
    <row r="14" customHeight="1" spans="1:13">
      <c r="A14" s="110" t="s">
        <v>22</v>
      </c>
      <c r="B14" s="16">
        <v>11</v>
      </c>
      <c r="C14" s="16">
        <v>1</v>
      </c>
      <c r="D14" s="16">
        <v>7</v>
      </c>
      <c r="E14" s="16">
        <v>0</v>
      </c>
      <c r="F14" s="16">
        <v>13</v>
      </c>
      <c r="G14" s="16">
        <f t="shared" si="2"/>
        <v>32</v>
      </c>
      <c r="H14" s="16">
        <v>1</v>
      </c>
      <c r="I14" s="74">
        <v>0</v>
      </c>
      <c r="J14" s="16">
        <f t="shared" si="3"/>
        <v>1</v>
      </c>
      <c r="K14" s="16">
        <v>0</v>
      </c>
      <c r="L14" s="16">
        <v>0</v>
      </c>
      <c r="M14" s="16">
        <f t="shared" si="4"/>
        <v>0</v>
      </c>
    </row>
    <row r="15" customHeight="1" spans="1:13">
      <c r="A15" s="110" t="s">
        <v>23</v>
      </c>
      <c r="B15" s="16">
        <v>8</v>
      </c>
      <c r="C15" s="16">
        <v>0</v>
      </c>
      <c r="D15" s="16">
        <v>5</v>
      </c>
      <c r="E15" s="16">
        <v>0</v>
      </c>
      <c r="F15" s="16">
        <v>0</v>
      </c>
      <c r="G15" s="16">
        <f t="shared" si="2"/>
        <v>13</v>
      </c>
      <c r="H15" s="16">
        <v>1</v>
      </c>
      <c r="I15" s="74">
        <v>0</v>
      </c>
      <c r="J15" s="16">
        <f t="shared" si="3"/>
        <v>1</v>
      </c>
      <c r="K15" s="16">
        <v>2</v>
      </c>
      <c r="L15" s="16">
        <v>0</v>
      </c>
      <c r="M15" s="16">
        <f t="shared" si="4"/>
        <v>2</v>
      </c>
    </row>
    <row r="16" customHeight="1" spans="1:13">
      <c r="A16" s="110" t="s">
        <v>24</v>
      </c>
      <c r="B16" s="16">
        <v>4</v>
      </c>
      <c r="C16" s="16">
        <v>0</v>
      </c>
      <c r="D16" s="16">
        <v>2</v>
      </c>
      <c r="E16" s="16">
        <v>0</v>
      </c>
      <c r="F16" s="16">
        <v>1</v>
      </c>
      <c r="G16" s="16">
        <f t="shared" si="2"/>
        <v>7</v>
      </c>
      <c r="H16" s="16">
        <v>0</v>
      </c>
      <c r="I16" s="74">
        <v>0</v>
      </c>
      <c r="J16" s="16">
        <f t="shared" si="3"/>
        <v>0</v>
      </c>
      <c r="K16" s="16">
        <v>0</v>
      </c>
      <c r="L16" s="16">
        <v>0</v>
      </c>
      <c r="M16" s="16">
        <f t="shared" si="4"/>
        <v>0</v>
      </c>
    </row>
    <row r="17" customHeight="1" spans="1:13">
      <c r="A17" s="110" t="s">
        <v>25</v>
      </c>
      <c r="B17" s="16">
        <v>2</v>
      </c>
      <c r="C17" s="16">
        <v>1</v>
      </c>
      <c r="D17" s="16">
        <v>5</v>
      </c>
      <c r="E17" s="16">
        <v>0</v>
      </c>
      <c r="F17" s="16">
        <v>6</v>
      </c>
      <c r="G17" s="16">
        <f t="shared" si="2"/>
        <v>14</v>
      </c>
      <c r="H17" s="16">
        <v>1</v>
      </c>
      <c r="I17" s="74">
        <v>0</v>
      </c>
      <c r="J17" s="16">
        <f t="shared" si="3"/>
        <v>1</v>
      </c>
      <c r="K17" s="16">
        <v>0</v>
      </c>
      <c r="L17" s="16">
        <v>0</v>
      </c>
      <c r="M17" s="16">
        <f t="shared" si="4"/>
        <v>0</v>
      </c>
    </row>
    <row r="18" customHeight="1" spans="1:13">
      <c r="A18" s="110" t="s">
        <v>26</v>
      </c>
      <c r="B18" s="16">
        <v>1</v>
      </c>
      <c r="C18" s="16">
        <v>0</v>
      </c>
      <c r="D18" s="16">
        <v>1</v>
      </c>
      <c r="E18" s="16">
        <v>0</v>
      </c>
      <c r="F18" s="16">
        <v>4</v>
      </c>
      <c r="G18" s="16">
        <f t="shared" si="2"/>
        <v>6</v>
      </c>
      <c r="H18" s="16">
        <v>0</v>
      </c>
      <c r="I18" s="74">
        <v>0</v>
      </c>
      <c r="J18" s="16">
        <f t="shared" si="3"/>
        <v>0</v>
      </c>
      <c r="K18" s="16">
        <v>0</v>
      </c>
      <c r="L18" s="16">
        <v>0</v>
      </c>
      <c r="M18" s="16">
        <f t="shared" si="4"/>
        <v>0</v>
      </c>
    </row>
    <row r="19" customHeight="1" spans="1:13">
      <c r="A19" s="110" t="s">
        <v>27</v>
      </c>
      <c r="B19" s="16">
        <v>1</v>
      </c>
      <c r="C19" s="16">
        <v>0</v>
      </c>
      <c r="D19" s="16">
        <v>1</v>
      </c>
      <c r="E19" s="16">
        <v>0</v>
      </c>
      <c r="F19" s="16">
        <v>1</v>
      </c>
      <c r="G19" s="16">
        <f t="shared" si="2"/>
        <v>3</v>
      </c>
      <c r="H19" s="16">
        <v>0</v>
      </c>
      <c r="I19" s="74">
        <v>0</v>
      </c>
      <c r="J19" s="16">
        <f t="shared" si="3"/>
        <v>0</v>
      </c>
      <c r="K19" s="16">
        <v>0</v>
      </c>
      <c r="L19" s="16">
        <v>0</v>
      </c>
      <c r="M19" s="16">
        <f t="shared" si="4"/>
        <v>0</v>
      </c>
    </row>
    <row r="20" customHeight="1" spans="1:13">
      <c r="A20" s="110" t="s">
        <v>28</v>
      </c>
      <c r="B20" s="16">
        <v>0</v>
      </c>
      <c r="C20" s="16">
        <v>0</v>
      </c>
      <c r="D20" s="16">
        <v>2</v>
      </c>
      <c r="E20" s="16">
        <v>0</v>
      </c>
      <c r="F20" s="16">
        <v>3</v>
      </c>
      <c r="G20" s="16">
        <f t="shared" si="2"/>
        <v>5</v>
      </c>
      <c r="H20" s="16">
        <v>0</v>
      </c>
      <c r="I20" s="74">
        <v>0</v>
      </c>
      <c r="J20" s="16">
        <f t="shared" si="3"/>
        <v>0</v>
      </c>
      <c r="K20" s="16">
        <v>0</v>
      </c>
      <c r="L20" s="16">
        <v>0</v>
      </c>
      <c r="M20" s="16">
        <f t="shared" si="4"/>
        <v>0</v>
      </c>
    </row>
    <row r="21" customHeight="1" spans="1:13">
      <c r="A21" s="111" t="s">
        <v>29</v>
      </c>
      <c r="B21" s="112">
        <f>SUM(B22:B28)</f>
        <v>47</v>
      </c>
      <c r="C21" s="112">
        <f>SUM(C22:C28)</f>
        <v>2</v>
      </c>
      <c r="D21" s="113">
        <f>SUM(D22:D28)</f>
        <v>38</v>
      </c>
      <c r="E21" s="112">
        <v>0</v>
      </c>
      <c r="F21" s="113">
        <f t="shared" ref="F21:L21" si="5">SUM(F22:F28)</f>
        <v>66</v>
      </c>
      <c r="G21" s="112">
        <f>SUM(B21,C21,D21,E21,F21)</f>
        <v>153</v>
      </c>
      <c r="H21" s="112">
        <f t="shared" si="5"/>
        <v>2</v>
      </c>
      <c r="I21" s="112">
        <f t="shared" si="5"/>
        <v>1</v>
      </c>
      <c r="J21" s="112">
        <f>SUM(H21,I21)</f>
        <v>3</v>
      </c>
      <c r="K21" s="112">
        <f t="shared" si="5"/>
        <v>2</v>
      </c>
      <c r="L21" s="112">
        <f t="shared" si="5"/>
        <v>2</v>
      </c>
      <c r="M21" s="112">
        <f>SUM(K21,L21)</f>
        <v>4</v>
      </c>
    </row>
    <row r="22" customHeight="1" spans="1:13">
      <c r="A22" s="110" t="s">
        <v>30</v>
      </c>
      <c r="B22" s="16">
        <v>8</v>
      </c>
      <c r="C22" s="16">
        <v>0</v>
      </c>
      <c r="D22" s="16">
        <v>9</v>
      </c>
      <c r="E22" s="16">
        <v>0</v>
      </c>
      <c r="F22" s="16">
        <v>21</v>
      </c>
      <c r="G22" s="16">
        <f>SUM(B22:F22)</f>
        <v>38</v>
      </c>
      <c r="H22" s="16">
        <v>1</v>
      </c>
      <c r="I22" s="16">
        <v>1</v>
      </c>
      <c r="J22" s="16">
        <f>SUM(H22:I22)</f>
        <v>2</v>
      </c>
      <c r="K22" s="16">
        <v>0</v>
      </c>
      <c r="L22" s="16">
        <v>0</v>
      </c>
      <c r="M22" s="16">
        <f>SUM(K22:L22)</f>
        <v>0</v>
      </c>
    </row>
    <row r="23" customHeight="1" spans="1:13">
      <c r="A23" s="110" t="s">
        <v>31</v>
      </c>
      <c r="B23" s="16">
        <v>4</v>
      </c>
      <c r="C23" s="16">
        <v>0</v>
      </c>
      <c r="D23" s="16">
        <v>5</v>
      </c>
      <c r="E23" s="16">
        <v>0</v>
      </c>
      <c r="F23" s="16">
        <v>5</v>
      </c>
      <c r="G23" s="16">
        <f t="shared" ref="G23:G28" si="6">SUM(B23:F23)</f>
        <v>14</v>
      </c>
      <c r="H23" s="16">
        <v>0</v>
      </c>
      <c r="I23" s="16">
        <v>0</v>
      </c>
      <c r="J23" s="16">
        <f t="shared" ref="J23:J28" si="7">SUM(H23:I23)</f>
        <v>0</v>
      </c>
      <c r="K23" s="16">
        <v>0</v>
      </c>
      <c r="L23" s="16">
        <v>0</v>
      </c>
      <c r="M23" s="16">
        <f t="shared" ref="M23:M28" si="8">SUM(K23:L23)</f>
        <v>0</v>
      </c>
    </row>
    <row r="24" customHeight="1" spans="1:13">
      <c r="A24" s="110" t="s">
        <v>32</v>
      </c>
      <c r="B24" s="16">
        <v>5</v>
      </c>
      <c r="C24" s="16">
        <v>1</v>
      </c>
      <c r="D24" s="16">
        <v>1</v>
      </c>
      <c r="E24" s="16">
        <v>0</v>
      </c>
      <c r="F24" s="16">
        <v>2</v>
      </c>
      <c r="G24" s="16">
        <f t="shared" si="6"/>
        <v>9</v>
      </c>
      <c r="H24" s="16">
        <v>0</v>
      </c>
      <c r="I24" s="16">
        <v>0</v>
      </c>
      <c r="J24" s="16">
        <f t="shared" si="7"/>
        <v>0</v>
      </c>
      <c r="K24" s="16">
        <v>0</v>
      </c>
      <c r="L24" s="16">
        <v>0</v>
      </c>
      <c r="M24" s="16">
        <f t="shared" si="8"/>
        <v>0</v>
      </c>
    </row>
    <row r="25" customHeight="1" spans="1:13">
      <c r="A25" s="110" t="s">
        <v>33</v>
      </c>
      <c r="B25" s="16">
        <v>11</v>
      </c>
      <c r="C25" s="16">
        <v>0</v>
      </c>
      <c r="D25" s="16">
        <v>10</v>
      </c>
      <c r="E25" s="16">
        <v>0</v>
      </c>
      <c r="F25" s="16">
        <v>11</v>
      </c>
      <c r="G25" s="16">
        <f t="shared" si="6"/>
        <v>32</v>
      </c>
      <c r="H25" s="16">
        <v>1</v>
      </c>
      <c r="I25" s="16">
        <v>0</v>
      </c>
      <c r="J25" s="16">
        <f t="shared" si="7"/>
        <v>1</v>
      </c>
      <c r="K25" s="16">
        <v>1</v>
      </c>
      <c r="L25" s="16">
        <v>1</v>
      </c>
      <c r="M25" s="16">
        <f t="shared" si="8"/>
        <v>2</v>
      </c>
    </row>
    <row r="26" customHeight="1" spans="1:13">
      <c r="A26" s="110" t="s">
        <v>34</v>
      </c>
      <c r="B26" s="74">
        <v>6</v>
      </c>
      <c r="C26" s="74">
        <v>0</v>
      </c>
      <c r="D26" s="74">
        <v>3</v>
      </c>
      <c r="E26" s="16">
        <v>0</v>
      </c>
      <c r="F26" s="16">
        <v>3</v>
      </c>
      <c r="G26" s="16">
        <f t="shared" si="6"/>
        <v>12</v>
      </c>
      <c r="H26" s="74">
        <v>0</v>
      </c>
      <c r="I26" s="74">
        <v>0</v>
      </c>
      <c r="J26" s="16">
        <f t="shared" si="7"/>
        <v>0</v>
      </c>
      <c r="K26" s="74">
        <v>0</v>
      </c>
      <c r="L26" s="74">
        <v>0</v>
      </c>
      <c r="M26" s="16">
        <f t="shared" si="8"/>
        <v>0</v>
      </c>
    </row>
    <row r="27" customHeight="1" spans="1:13">
      <c r="A27" s="110" t="s">
        <v>35</v>
      </c>
      <c r="B27" s="16">
        <v>6</v>
      </c>
      <c r="C27" s="16">
        <v>1</v>
      </c>
      <c r="D27" s="16">
        <v>4</v>
      </c>
      <c r="E27" s="16">
        <v>0</v>
      </c>
      <c r="F27" s="16">
        <v>14</v>
      </c>
      <c r="G27" s="16">
        <f t="shared" si="6"/>
        <v>25</v>
      </c>
      <c r="H27" s="16">
        <v>0</v>
      </c>
      <c r="I27" s="16">
        <v>0</v>
      </c>
      <c r="J27" s="16">
        <f t="shared" si="7"/>
        <v>0</v>
      </c>
      <c r="K27" s="16">
        <v>1</v>
      </c>
      <c r="L27" s="16">
        <v>1</v>
      </c>
      <c r="M27" s="16">
        <f t="shared" si="8"/>
        <v>2</v>
      </c>
    </row>
    <row r="28" customHeight="1" spans="1:13">
      <c r="A28" s="110" t="s">
        <v>36</v>
      </c>
      <c r="B28" s="16">
        <v>7</v>
      </c>
      <c r="C28" s="16">
        <v>0</v>
      </c>
      <c r="D28" s="16">
        <v>6</v>
      </c>
      <c r="E28" s="16">
        <v>0</v>
      </c>
      <c r="F28" s="16">
        <v>10</v>
      </c>
      <c r="G28" s="16">
        <f t="shared" si="6"/>
        <v>23</v>
      </c>
      <c r="H28" s="16">
        <v>0</v>
      </c>
      <c r="I28" s="16">
        <v>0</v>
      </c>
      <c r="J28" s="16">
        <f t="shared" si="7"/>
        <v>0</v>
      </c>
      <c r="K28" s="16">
        <v>0</v>
      </c>
      <c r="L28" s="16">
        <v>0</v>
      </c>
      <c r="M28" s="16">
        <f t="shared" si="8"/>
        <v>0</v>
      </c>
    </row>
    <row r="29" customHeight="1" spans="1:13">
      <c r="A29" s="111" t="s">
        <v>37</v>
      </c>
      <c r="B29" s="112">
        <f>SUM(B30:B35)</f>
        <v>14</v>
      </c>
      <c r="C29" s="112">
        <f>SUM(C30:C35)</f>
        <v>2</v>
      </c>
      <c r="D29" s="113">
        <f>SUM(D30:D35)</f>
        <v>18</v>
      </c>
      <c r="E29" s="112">
        <v>0</v>
      </c>
      <c r="F29" s="113">
        <f t="shared" ref="F29:L29" si="9">SUM(F30:F35)</f>
        <v>16</v>
      </c>
      <c r="G29" s="112">
        <f>SUM(B29,C29,D29,E29,F29)</f>
        <v>50</v>
      </c>
      <c r="H29" s="112">
        <f t="shared" si="9"/>
        <v>2</v>
      </c>
      <c r="I29" s="112">
        <f t="shared" si="9"/>
        <v>0</v>
      </c>
      <c r="J29" s="112">
        <f>SUM(H29,I29)</f>
        <v>2</v>
      </c>
      <c r="K29" s="112">
        <f t="shared" si="9"/>
        <v>0</v>
      </c>
      <c r="L29" s="112">
        <f t="shared" si="9"/>
        <v>0</v>
      </c>
      <c r="M29" s="112">
        <f>SUM(K29,L29)</f>
        <v>0</v>
      </c>
    </row>
    <row r="30" customHeight="1" spans="1:13">
      <c r="A30" s="110" t="s">
        <v>38</v>
      </c>
      <c r="B30" s="74">
        <v>1</v>
      </c>
      <c r="C30" s="74">
        <v>0</v>
      </c>
      <c r="D30" s="16">
        <v>1</v>
      </c>
      <c r="E30" s="16">
        <v>0</v>
      </c>
      <c r="F30" s="16">
        <v>5</v>
      </c>
      <c r="G30" s="16">
        <f t="shared" ref="G30:G35" si="10">SUM(B30:F30)</f>
        <v>7</v>
      </c>
      <c r="H30" s="74">
        <v>0</v>
      </c>
      <c r="I30" s="74">
        <v>0</v>
      </c>
      <c r="J30" s="16">
        <f t="shared" ref="J30:J35" si="11">SUM(H30:I30)</f>
        <v>0</v>
      </c>
      <c r="K30" s="74">
        <v>0</v>
      </c>
      <c r="L30" s="74">
        <v>0</v>
      </c>
      <c r="M30" s="16">
        <f t="shared" ref="M30:M35" si="12">SUM(K30:L30)</f>
        <v>0</v>
      </c>
    </row>
    <row r="31" customHeight="1" spans="1:13">
      <c r="A31" s="110" t="s">
        <v>39</v>
      </c>
      <c r="B31" s="16">
        <v>7</v>
      </c>
      <c r="C31" s="16">
        <v>0</v>
      </c>
      <c r="D31" s="16">
        <v>6</v>
      </c>
      <c r="E31" s="16">
        <v>0</v>
      </c>
      <c r="F31" s="16">
        <v>3</v>
      </c>
      <c r="G31" s="16">
        <f t="shared" si="10"/>
        <v>16</v>
      </c>
      <c r="H31" s="16">
        <v>1</v>
      </c>
      <c r="I31" s="16">
        <v>0</v>
      </c>
      <c r="J31" s="16">
        <f t="shared" si="11"/>
        <v>1</v>
      </c>
      <c r="K31" s="74">
        <v>0</v>
      </c>
      <c r="L31" s="74">
        <v>0</v>
      </c>
      <c r="M31" s="16">
        <f t="shared" si="12"/>
        <v>0</v>
      </c>
    </row>
    <row r="32" customHeight="1" spans="1:13">
      <c r="A32" s="110" t="s">
        <v>40</v>
      </c>
      <c r="B32" s="16">
        <v>1</v>
      </c>
      <c r="C32" s="16">
        <v>0</v>
      </c>
      <c r="D32" s="16">
        <v>0</v>
      </c>
      <c r="E32" s="16">
        <v>0</v>
      </c>
      <c r="F32" s="16">
        <v>1</v>
      </c>
      <c r="G32" s="16">
        <f t="shared" si="10"/>
        <v>2</v>
      </c>
      <c r="H32" s="16">
        <v>0</v>
      </c>
      <c r="I32" s="16">
        <v>0</v>
      </c>
      <c r="J32" s="16">
        <f t="shared" si="11"/>
        <v>0</v>
      </c>
      <c r="K32" s="74">
        <v>0</v>
      </c>
      <c r="L32" s="74">
        <v>0</v>
      </c>
      <c r="M32" s="16">
        <f t="shared" si="12"/>
        <v>0</v>
      </c>
    </row>
    <row r="33" customHeight="1" spans="1:13">
      <c r="A33" s="110" t="s">
        <v>41</v>
      </c>
      <c r="B33" s="16">
        <v>0</v>
      </c>
      <c r="C33" s="16">
        <v>1</v>
      </c>
      <c r="D33" s="16">
        <v>1</v>
      </c>
      <c r="E33" s="16">
        <v>0</v>
      </c>
      <c r="F33" s="16">
        <v>3</v>
      </c>
      <c r="G33" s="16">
        <f t="shared" si="10"/>
        <v>5</v>
      </c>
      <c r="H33" s="16">
        <v>0</v>
      </c>
      <c r="I33" s="16">
        <v>0</v>
      </c>
      <c r="J33" s="16">
        <f t="shared" si="11"/>
        <v>0</v>
      </c>
      <c r="K33" s="74">
        <v>0</v>
      </c>
      <c r="L33" s="74">
        <v>0</v>
      </c>
      <c r="M33" s="16">
        <f t="shared" si="12"/>
        <v>0</v>
      </c>
    </row>
    <row r="34" customHeight="1" spans="1:13">
      <c r="A34" s="110" t="s">
        <v>42</v>
      </c>
      <c r="B34" s="16">
        <v>2</v>
      </c>
      <c r="C34" s="16">
        <v>1</v>
      </c>
      <c r="D34" s="16">
        <v>4</v>
      </c>
      <c r="E34" s="16">
        <v>0</v>
      </c>
      <c r="F34" s="16">
        <v>0</v>
      </c>
      <c r="G34" s="16">
        <f t="shared" si="10"/>
        <v>7</v>
      </c>
      <c r="H34" s="16">
        <v>1</v>
      </c>
      <c r="I34" s="16">
        <v>0</v>
      </c>
      <c r="J34" s="16">
        <f t="shared" si="11"/>
        <v>1</v>
      </c>
      <c r="K34" s="74">
        <v>0</v>
      </c>
      <c r="L34" s="74">
        <v>0</v>
      </c>
      <c r="M34" s="16">
        <f t="shared" si="12"/>
        <v>0</v>
      </c>
    </row>
    <row r="35" customHeight="1" spans="1:13">
      <c r="A35" s="110" t="s">
        <v>43</v>
      </c>
      <c r="B35" s="16">
        <v>3</v>
      </c>
      <c r="C35" s="16">
        <v>0</v>
      </c>
      <c r="D35" s="16">
        <v>6</v>
      </c>
      <c r="E35" s="16">
        <v>0</v>
      </c>
      <c r="F35" s="16">
        <v>4</v>
      </c>
      <c r="G35" s="16">
        <f t="shared" si="10"/>
        <v>13</v>
      </c>
      <c r="H35" s="16">
        <v>0</v>
      </c>
      <c r="I35" s="16">
        <v>0</v>
      </c>
      <c r="J35" s="16">
        <f t="shared" si="11"/>
        <v>0</v>
      </c>
      <c r="K35" s="74">
        <v>0</v>
      </c>
      <c r="L35" s="74">
        <v>0</v>
      </c>
      <c r="M35" s="16">
        <f t="shared" si="12"/>
        <v>0</v>
      </c>
    </row>
    <row r="36" customHeight="1" spans="1:13">
      <c r="A36" s="111" t="s">
        <v>44</v>
      </c>
      <c r="B36" s="112">
        <f>SUM(B37:B45)</f>
        <v>18</v>
      </c>
      <c r="C36" s="112">
        <f>SUM(C37:C45)</f>
        <v>3</v>
      </c>
      <c r="D36" s="113">
        <f>SUM(D37:D45)</f>
        <v>17</v>
      </c>
      <c r="E36" s="112">
        <v>0</v>
      </c>
      <c r="F36" s="113">
        <f t="shared" ref="F36:L36" si="13">SUM(F37:F45)</f>
        <v>13</v>
      </c>
      <c r="G36" s="112">
        <f>SUM(B36,C36,D36,E36,F36)</f>
        <v>51</v>
      </c>
      <c r="H36" s="112">
        <f t="shared" si="13"/>
        <v>1</v>
      </c>
      <c r="I36" s="112">
        <f t="shared" si="13"/>
        <v>0</v>
      </c>
      <c r="J36" s="112">
        <f>SUM(H36,I36)</f>
        <v>1</v>
      </c>
      <c r="K36" s="112">
        <f t="shared" si="13"/>
        <v>1</v>
      </c>
      <c r="L36" s="112">
        <f t="shared" si="13"/>
        <v>0</v>
      </c>
      <c r="M36" s="112">
        <f>SUM(K36,L36)</f>
        <v>1</v>
      </c>
    </row>
    <row r="37" customHeight="1" spans="1:13">
      <c r="A37" s="110" t="s">
        <v>45</v>
      </c>
      <c r="B37" s="16">
        <v>2</v>
      </c>
      <c r="C37" s="16">
        <v>0</v>
      </c>
      <c r="D37" s="16">
        <v>0</v>
      </c>
      <c r="E37" s="16">
        <v>0</v>
      </c>
      <c r="F37" s="16">
        <v>0</v>
      </c>
      <c r="G37" s="16">
        <f>SUM(B37:F37)</f>
        <v>2</v>
      </c>
      <c r="H37" s="16">
        <v>0</v>
      </c>
      <c r="I37" s="16">
        <v>0</v>
      </c>
      <c r="J37" s="16">
        <f>SUM(H37:I37)</f>
        <v>0</v>
      </c>
      <c r="K37" s="16">
        <v>0</v>
      </c>
      <c r="L37" s="16">
        <v>0</v>
      </c>
      <c r="M37" s="16">
        <f>SUM(K37:L37)</f>
        <v>0</v>
      </c>
    </row>
    <row r="38" customHeight="1" spans="1:13">
      <c r="A38" s="110" t="s">
        <v>46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f t="shared" ref="G38:G45" si="14">SUM(B38:F38)</f>
        <v>0</v>
      </c>
      <c r="H38" s="16">
        <v>0</v>
      </c>
      <c r="I38" s="16">
        <v>0</v>
      </c>
      <c r="J38" s="16">
        <f t="shared" ref="J38:J45" si="15">SUM(H38:I38)</f>
        <v>0</v>
      </c>
      <c r="K38" s="16">
        <v>0</v>
      </c>
      <c r="L38" s="16">
        <v>0</v>
      </c>
      <c r="M38" s="16">
        <f t="shared" ref="M38:M45" si="16">SUM(K38:L38)</f>
        <v>0</v>
      </c>
    </row>
    <row r="39" customHeight="1" spans="1:13">
      <c r="A39" s="110" t="s">
        <v>47</v>
      </c>
      <c r="B39" s="16">
        <v>5</v>
      </c>
      <c r="C39" s="16">
        <v>1</v>
      </c>
      <c r="D39" s="16">
        <v>4</v>
      </c>
      <c r="E39" s="16">
        <v>0</v>
      </c>
      <c r="F39" s="16">
        <v>5</v>
      </c>
      <c r="G39" s="16">
        <f t="shared" si="14"/>
        <v>15</v>
      </c>
      <c r="H39" s="16">
        <v>0</v>
      </c>
      <c r="I39" s="16">
        <v>0</v>
      </c>
      <c r="J39" s="16">
        <f t="shared" si="15"/>
        <v>0</v>
      </c>
      <c r="K39" s="16">
        <v>0</v>
      </c>
      <c r="L39" s="16">
        <v>0</v>
      </c>
      <c r="M39" s="16">
        <f t="shared" si="16"/>
        <v>0</v>
      </c>
    </row>
    <row r="40" customHeight="1" spans="1:13">
      <c r="A40" s="110" t="s">
        <v>48</v>
      </c>
      <c r="B40" s="16">
        <v>3</v>
      </c>
      <c r="C40" s="16">
        <v>1</v>
      </c>
      <c r="D40" s="16">
        <v>4</v>
      </c>
      <c r="E40" s="16">
        <v>0</v>
      </c>
      <c r="F40" s="16">
        <v>2</v>
      </c>
      <c r="G40" s="16">
        <f t="shared" si="14"/>
        <v>10</v>
      </c>
      <c r="H40" s="16">
        <v>0</v>
      </c>
      <c r="I40" s="16">
        <v>0</v>
      </c>
      <c r="J40" s="16">
        <f t="shared" si="15"/>
        <v>0</v>
      </c>
      <c r="K40" s="16">
        <v>0</v>
      </c>
      <c r="L40" s="16">
        <v>0</v>
      </c>
      <c r="M40" s="16">
        <f t="shared" si="16"/>
        <v>0</v>
      </c>
    </row>
    <row r="41" customHeight="1" spans="1:13">
      <c r="A41" s="110" t="s">
        <v>49</v>
      </c>
      <c r="B41" s="16">
        <v>1</v>
      </c>
      <c r="C41" s="16">
        <v>0</v>
      </c>
      <c r="D41" s="16">
        <v>3</v>
      </c>
      <c r="E41" s="16">
        <v>0</v>
      </c>
      <c r="F41" s="16">
        <v>2</v>
      </c>
      <c r="G41" s="16">
        <f t="shared" si="14"/>
        <v>6</v>
      </c>
      <c r="H41" s="16">
        <v>0</v>
      </c>
      <c r="I41" s="16">
        <v>0</v>
      </c>
      <c r="J41" s="16">
        <f t="shared" si="15"/>
        <v>0</v>
      </c>
      <c r="K41" s="16">
        <v>0</v>
      </c>
      <c r="L41" s="16">
        <v>0</v>
      </c>
      <c r="M41" s="16">
        <f t="shared" si="16"/>
        <v>0</v>
      </c>
    </row>
    <row r="42" customHeight="1" spans="1:13">
      <c r="A42" s="110" t="s">
        <v>50</v>
      </c>
      <c r="B42" s="16">
        <v>3</v>
      </c>
      <c r="C42" s="16">
        <v>0</v>
      </c>
      <c r="D42" s="16">
        <v>4</v>
      </c>
      <c r="E42" s="16">
        <v>0</v>
      </c>
      <c r="F42" s="16">
        <v>3</v>
      </c>
      <c r="G42" s="16">
        <f t="shared" si="14"/>
        <v>10</v>
      </c>
      <c r="H42" s="16">
        <v>0</v>
      </c>
      <c r="I42" s="16">
        <v>0</v>
      </c>
      <c r="J42" s="16">
        <f t="shared" si="15"/>
        <v>0</v>
      </c>
      <c r="K42" s="16">
        <v>1</v>
      </c>
      <c r="L42" s="16">
        <v>0</v>
      </c>
      <c r="M42" s="16">
        <f t="shared" si="16"/>
        <v>1</v>
      </c>
    </row>
    <row r="43" customHeight="1" spans="1:13">
      <c r="A43" s="110" t="s">
        <v>51</v>
      </c>
      <c r="B43" s="16">
        <v>1</v>
      </c>
      <c r="C43" s="16">
        <v>0</v>
      </c>
      <c r="D43" s="16">
        <v>0</v>
      </c>
      <c r="E43" s="16">
        <v>0</v>
      </c>
      <c r="F43" s="16">
        <v>0</v>
      </c>
      <c r="G43" s="16">
        <f t="shared" si="14"/>
        <v>1</v>
      </c>
      <c r="H43" s="16">
        <v>0</v>
      </c>
      <c r="I43" s="16">
        <v>0</v>
      </c>
      <c r="J43" s="16">
        <f t="shared" si="15"/>
        <v>0</v>
      </c>
      <c r="K43" s="16">
        <v>0</v>
      </c>
      <c r="L43" s="16">
        <v>0</v>
      </c>
      <c r="M43" s="16">
        <f t="shared" si="16"/>
        <v>0</v>
      </c>
    </row>
    <row r="44" customHeight="1" spans="1:13">
      <c r="A44" s="110" t="s">
        <v>52</v>
      </c>
      <c r="B44" s="16">
        <v>1</v>
      </c>
      <c r="C44" s="16">
        <v>1</v>
      </c>
      <c r="D44" s="16">
        <v>2</v>
      </c>
      <c r="E44" s="16">
        <v>0</v>
      </c>
      <c r="F44" s="16">
        <v>1</v>
      </c>
      <c r="G44" s="16">
        <f t="shared" si="14"/>
        <v>5</v>
      </c>
      <c r="H44" s="16">
        <v>0</v>
      </c>
      <c r="I44" s="16">
        <v>0</v>
      </c>
      <c r="J44" s="16">
        <f t="shared" si="15"/>
        <v>0</v>
      </c>
      <c r="K44" s="16">
        <v>0</v>
      </c>
      <c r="L44" s="16">
        <v>0</v>
      </c>
      <c r="M44" s="16">
        <f t="shared" si="16"/>
        <v>0</v>
      </c>
    </row>
    <row r="45" customHeight="1" spans="1:13">
      <c r="A45" s="110" t="s">
        <v>53</v>
      </c>
      <c r="B45" s="16">
        <v>2</v>
      </c>
      <c r="C45" s="16">
        <v>0</v>
      </c>
      <c r="D45" s="16">
        <v>0</v>
      </c>
      <c r="E45" s="16">
        <v>0</v>
      </c>
      <c r="F45" s="16">
        <v>0</v>
      </c>
      <c r="G45" s="16">
        <f t="shared" si="14"/>
        <v>2</v>
      </c>
      <c r="H45" s="16">
        <v>1</v>
      </c>
      <c r="I45" s="16">
        <v>0</v>
      </c>
      <c r="J45" s="16">
        <f t="shared" si="15"/>
        <v>1</v>
      </c>
      <c r="K45" s="16">
        <v>0</v>
      </c>
      <c r="L45" s="16">
        <v>0</v>
      </c>
      <c r="M45" s="16">
        <f t="shared" si="16"/>
        <v>0</v>
      </c>
    </row>
    <row r="46" customHeight="1" spans="1:13">
      <c r="A46" s="111" t="s">
        <v>54</v>
      </c>
      <c r="B46" s="112">
        <f>SUM(B47:B62)</f>
        <v>51</v>
      </c>
      <c r="C46" s="112">
        <f>SUM(C47:C62)</f>
        <v>7</v>
      </c>
      <c r="D46" s="113">
        <f>SUM(D47:D62)</f>
        <v>52</v>
      </c>
      <c r="E46" s="112">
        <v>0</v>
      </c>
      <c r="F46" s="113">
        <f t="shared" ref="F46:L46" si="17">SUM(F47:F62)</f>
        <v>86</v>
      </c>
      <c r="G46" s="112">
        <f>SUM(B46,C46,D46,E46,F46)</f>
        <v>196</v>
      </c>
      <c r="H46" s="112">
        <f t="shared" si="17"/>
        <v>7</v>
      </c>
      <c r="I46" s="112">
        <f t="shared" si="17"/>
        <v>1</v>
      </c>
      <c r="J46" s="112">
        <f>SUM(H46,I46)</f>
        <v>8</v>
      </c>
      <c r="K46" s="112">
        <f t="shared" si="17"/>
        <v>3</v>
      </c>
      <c r="L46" s="112">
        <f t="shared" si="17"/>
        <v>2</v>
      </c>
      <c r="M46" s="112">
        <f>SUM(K46,L46)</f>
        <v>5</v>
      </c>
    </row>
    <row r="47" ht="15" customHeight="1" spans="1:13">
      <c r="A47" s="110" t="s">
        <v>55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f>SUM(H47:I47)</f>
        <v>0</v>
      </c>
      <c r="K47" s="16">
        <v>0</v>
      </c>
      <c r="L47" s="16">
        <v>0</v>
      </c>
      <c r="M47" s="16">
        <f>SUM(K47:L47)</f>
        <v>0</v>
      </c>
    </row>
    <row r="48" ht="15" customHeight="1" spans="1:13">
      <c r="A48" s="110" t="s">
        <v>56</v>
      </c>
      <c r="B48" s="16">
        <v>1</v>
      </c>
      <c r="C48" s="16">
        <v>0</v>
      </c>
      <c r="D48" s="16">
        <v>3</v>
      </c>
      <c r="E48" s="16">
        <v>0</v>
      </c>
      <c r="F48" s="16">
        <v>1</v>
      </c>
      <c r="G48" s="16">
        <f t="shared" ref="G48:G62" si="18">SUM(B48:F48)</f>
        <v>5</v>
      </c>
      <c r="H48" s="16">
        <v>0</v>
      </c>
      <c r="I48" s="16">
        <v>0</v>
      </c>
      <c r="J48" s="16">
        <f t="shared" ref="J48:J62" si="19">SUM(H48:I48)</f>
        <v>0</v>
      </c>
      <c r="K48" s="16">
        <v>0</v>
      </c>
      <c r="L48" s="16">
        <v>0</v>
      </c>
      <c r="M48" s="16">
        <f t="shared" ref="M48:M62" si="20">SUM(K48:L48)</f>
        <v>0</v>
      </c>
    </row>
    <row r="49" customHeight="1" spans="1:13">
      <c r="A49" s="110" t="s">
        <v>57</v>
      </c>
      <c r="B49" s="16">
        <v>1</v>
      </c>
      <c r="C49" s="16">
        <v>0</v>
      </c>
      <c r="D49" s="16">
        <v>3</v>
      </c>
      <c r="E49" s="16">
        <v>0</v>
      </c>
      <c r="F49" s="16">
        <v>7</v>
      </c>
      <c r="G49" s="16">
        <f t="shared" si="18"/>
        <v>11</v>
      </c>
      <c r="H49" s="16">
        <v>0</v>
      </c>
      <c r="I49" s="16">
        <v>0</v>
      </c>
      <c r="J49" s="16">
        <f t="shared" si="19"/>
        <v>0</v>
      </c>
      <c r="K49" s="16">
        <v>0</v>
      </c>
      <c r="L49" s="16">
        <v>0</v>
      </c>
      <c r="M49" s="16">
        <f t="shared" si="20"/>
        <v>0</v>
      </c>
    </row>
    <row r="50" customHeight="1" spans="1:13">
      <c r="A50" s="110" t="s">
        <v>58</v>
      </c>
      <c r="B50" s="74">
        <v>4</v>
      </c>
      <c r="C50" s="74">
        <v>1</v>
      </c>
      <c r="D50" s="16">
        <v>6</v>
      </c>
      <c r="E50" s="16">
        <v>0</v>
      </c>
      <c r="F50" s="16">
        <v>11</v>
      </c>
      <c r="G50" s="16">
        <f t="shared" si="18"/>
        <v>22</v>
      </c>
      <c r="H50" s="74">
        <v>1</v>
      </c>
      <c r="I50" s="74">
        <v>0</v>
      </c>
      <c r="J50" s="16">
        <f t="shared" si="19"/>
        <v>1</v>
      </c>
      <c r="K50" s="16">
        <v>0</v>
      </c>
      <c r="L50" s="16">
        <v>0</v>
      </c>
      <c r="M50" s="16">
        <f t="shared" si="20"/>
        <v>0</v>
      </c>
    </row>
    <row r="51" customHeight="1" spans="1:13">
      <c r="A51" s="110" t="s">
        <v>59</v>
      </c>
      <c r="B51" s="16">
        <v>4</v>
      </c>
      <c r="C51" s="16">
        <v>0</v>
      </c>
      <c r="D51" s="16">
        <v>4</v>
      </c>
      <c r="E51" s="16">
        <v>0</v>
      </c>
      <c r="F51" s="16">
        <v>5</v>
      </c>
      <c r="G51" s="16">
        <f t="shared" si="18"/>
        <v>13</v>
      </c>
      <c r="H51" s="16">
        <v>0</v>
      </c>
      <c r="I51" s="16">
        <v>0</v>
      </c>
      <c r="J51" s="16">
        <f t="shared" si="19"/>
        <v>0</v>
      </c>
      <c r="K51" s="16">
        <v>0</v>
      </c>
      <c r="L51" s="16">
        <v>0</v>
      </c>
      <c r="M51" s="16">
        <f t="shared" si="20"/>
        <v>0</v>
      </c>
    </row>
    <row r="52" customHeight="1" spans="1:13">
      <c r="A52" s="110" t="s">
        <v>60</v>
      </c>
      <c r="B52" s="16">
        <v>5</v>
      </c>
      <c r="C52" s="16">
        <v>0</v>
      </c>
      <c r="D52" s="16">
        <v>5</v>
      </c>
      <c r="E52" s="16">
        <v>0</v>
      </c>
      <c r="F52" s="16">
        <v>0</v>
      </c>
      <c r="G52" s="16">
        <f t="shared" si="18"/>
        <v>10</v>
      </c>
      <c r="H52" s="16">
        <v>1</v>
      </c>
      <c r="I52" s="16">
        <v>0</v>
      </c>
      <c r="J52" s="16">
        <f t="shared" si="19"/>
        <v>1</v>
      </c>
      <c r="K52" s="16">
        <v>0</v>
      </c>
      <c r="L52" s="16">
        <v>0</v>
      </c>
      <c r="M52" s="16">
        <f t="shared" si="20"/>
        <v>0</v>
      </c>
    </row>
    <row r="53" customHeight="1" spans="1:13">
      <c r="A53" s="110" t="s">
        <v>61</v>
      </c>
      <c r="B53" s="16">
        <v>5</v>
      </c>
      <c r="C53" s="16">
        <v>1</v>
      </c>
      <c r="D53" s="16">
        <v>2</v>
      </c>
      <c r="E53" s="16">
        <v>0</v>
      </c>
      <c r="F53" s="16">
        <v>4</v>
      </c>
      <c r="G53" s="16">
        <f t="shared" si="18"/>
        <v>12</v>
      </c>
      <c r="H53" s="16">
        <v>2</v>
      </c>
      <c r="I53" s="16">
        <v>0</v>
      </c>
      <c r="J53" s="16">
        <f t="shared" si="19"/>
        <v>2</v>
      </c>
      <c r="K53" s="16">
        <v>0</v>
      </c>
      <c r="L53" s="16">
        <v>0</v>
      </c>
      <c r="M53" s="16">
        <f t="shared" si="20"/>
        <v>0</v>
      </c>
    </row>
    <row r="54" customHeight="1" spans="1:13">
      <c r="A54" s="110" t="s">
        <v>62</v>
      </c>
      <c r="B54" s="16">
        <v>3</v>
      </c>
      <c r="C54" s="16">
        <v>0</v>
      </c>
      <c r="D54" s="16">
        <v>3</v>
      </c>
      <c r="E54" s="16">
        <v>0</v>
      </c>
      <c r="F54" s="16">
        <v>7</v>
      </c>
      <c r="G54" s="16">
        <f t="shared" si="18"/>
        <v>13</v>
      </c>
      <c r="H54" s="16">
        <v>0</v>
      </c>
      <c r="I54" s="16">
        <v>0</v>
      </c>
      <c r="J54" s="16">
        <f t="shared" si="19"/>
        <v>0</v>
      </c>
      <c r="K54" s="16">
        <v>0</v>
      </c>
      <c r="L54" s="16">
        <v>0</v>
      </c>
      <c r="M54" s="16">
        <f t="shared" si="20"/>
        <v>0</v>
      </c>
    </row>
    <row r="55" customHeight="1" spans="1:13">
      <c r="A55" s="110" t="s">
        <v>63</v>
      </c>
      <c r="B55" s="16">
        <v>3</v>
      </c>
      <c r="C55" s="16">
        <v>2</v>
      </c>
      <c r="D55" s="16">
        <v>5</v>
      </c>
      <c r="E55" s="16">
        <v>0</v>
      </c>
      <c r="F55" s="16">
        <v>5</v>
      </c>
      <c r="G55" s="16">
        <f t="shared" si="18"/>
        <v>15</v>
      </c>
      <c r="H55" s="16">
        <v>1</v>
      </c>
      <c r="I55" s="16">
        <v>0</v>
      </c>
      <c r="J55" s="16">
        <f t="shared" si="19"/>
        <v>1</v>
      </c>
      <c r="K55" s="16">
        <v>0</v>
      </c>
      <c r="L55" s="16">
        <v>0</v>
      </c>
      <c r="M55" s="16">
        <f t="shared" si="20"/>
        <v>0</v>
      </c>
    </row>
    <row r="56" ht="15" customHeight="1" spans="1:13">
      <c r="A56" s="110" t="s">
        <v>64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f t="shared" si="18"/>
        <v>0</v>
      </c>
      <c r="H56" s="16">
        <v>0</v>
      </c>
      <c r="I56" s="16">
        <v>0</v>
      </c>
      <c r="J56" s="16">
        <f t="shared" si="19"/>
        <v>0</v>
      </c>
      <c r="K56" s="16">
        <v>0</v>
      </c>
      <c r="L56" s="16">
        <v>0</v>
      </c>
      <c r="M56" s="16">
        <f t="shared" si="20"/>
        <v>0</v>
      </c>
    </row>
    <row r="57" customHeight="1" spans="1:13">
      <c r="A57" s="110" t="s">
        <v>65</v>
      </c>
      <c r="B57" s="16">
        <v>9</v>
      </c>
      <c r="C57" s="16">
        <v>2</v>
      </c>
      <c r="D57" s="16">
        <v>4</v>
      </c>
      <c r="E57" s="16">
        <v>0</v>
      </c>
      <c r="F57" s="16">
        <v>21</v>
      </c>
      <c r="G57" s="16">
        <f t="shared" si="18"/>
        <v>36</v>
      </c>
      <c r="H57" s="16">
        <v>0</v>
      </c>
      <c r="I57" s="16">
        <v>0</v>
      </c>
      <c r="J57" s="16">
        <f t="shared" si="19"/>
        <v>0</v>
      </c>
      <c r="K57" s="16">
        <v>0</v>
      </c>
      <c r="L57" s="16">
        <v>0</v>
      </c>
      <c r="M57" s="16">
        <f t="shared" si="20"/>
        <v>0</v>
      </c>
    </row>
    <row r="58" customHeight="1" spans="1:13">
      <c r="A58" s="110" t="s">
        <v>66</v>
      </c>
      <c r="B58" s="16">
        <v>1</v>
      </c>
      <c r="C58" s="16">
        <v>0</v>
      </c>
      <c r="D58" s="16">
        <v>2</v>
      </c>
      <c r="E58" s="16">
        <v>0</v>
      </c>
      <c r="F58" s="16">
        <v>5</v>
      </c>
      <c r="G58" s="16">
        <f t="shared" si="18"/>
        <v>8</v>
      </c>
      <c r="H58" s="16">
        <v>0</v>
      </c>
      <c r="I58" s="16">
        <v>0</v>
      </c>
      <c r="J58" s="16">
        <f t="shared" si="19"/>
        <v>0</v>
      </c>
      <c r="K58" s="16">
        <v>0</v>
      </c>
      <c r="L58" s="16">
        <v>0</v>
      </c>
      <c r="M58" s="16">
        <f t="shared" si="20"/>
        <v>0</v>
      </c>
    </row>
    <row r="59" customHeight="1" spans="1:13">
      <c r="A59" s="110" t="s">
        <v>67</v>
      </c>
      <c r="B59" s="16">
        <v>8</v>
      </c>
      <c r="C59" s="16">
        <v>1</v>
      </c>
      <c r="D59" s="16">
        <v>8</v>
      </c>
      <c r="E59" s="16">
        <v>0</v>
      </c>
      <c r="F59" s="16">
        <v>8</v>
      </c>
      <c r="G59" s="16">
        <f t="shared" si="18"/>
        <v>25</v>
      </c>
      <c r="H59" s="16">
        <v>1</v>
      </c>
      <c r="I59" s="16">
        <v>1</v>
      </c>
      <c r="J59" s="16">
        <f t="shared" si="19"/>
        <v>2</v>
      </c>
      <c r="K59" s="16">
        <v>2</v>
      </c>
      <c r="L59" s="16">
        <v>1</v>
      </c>
      <c r="M59" s="16">
        <f t="shared" si="20"/>
        <v>3</v>
      </c>
    </row>
    <row r="60" customHeight="1" spans="1:13">
      <c r="A60" s="110" t="s">
        <v>68</v>
      </c>
      <c r="B60" s="16">
        <v>7</v>
      </c>
      <c r="C60" s="16">
        <v>0</v>
      </c>
      <c r="D60" s="16">
        <v>7</v>
      </c>
      <c r="E60" s="16">
        <v>0</v>
      </c>
      <c r="F60" s="16">
        <v>8</v>
      </c>
      <c r="G60" s="16">
        <f t="shared" si="18"/>
        <v>22</v>
      </c>
      <c r="H60" s="16">
        <v>1</v>
      </c>
      <c r="I60" s="16">
        <v>0</v>
      </c>
      <c r="J60" s="16">
        <f t="shared" si="19"/>
        <v>1</v>
      </c>
      <c r="K60" s="16">
        <v>1</v>
      </c>
      <c r="L60" s="16">
        <v>1</v>
      </c>
      <c r="M60" s="16">
        <f t="shared" si="20"/>
        <v>2</v>
      </c>
    </row>
    <row r="61" customHeight="1" spans="1:13">
      <c r="A61" s="110" t="s">
        <v>69</v>
      </c>
      <c r="B61" s="16">
        <v>0</v>
      </c>
      <c r="C61" s="16">
        <v>0</v>
      </c>
      <c r="D61" s="16">
        <v>0</v>
      </c>
      <c r="E61" s="16">
        <v>0</v>
      </c>
      <c r="F61" s="16">
        <v>2</v>
      </c>
      <c r="G61" s="16">
        <f t="shared" si="18"/>
        <v>2</v>
      </c>
      <c r="H61" s="16">
        <v>0</v>
      </c>
      <c r="I61" s="16">
        <v>0</v>
      </c>
      <c r="J61" s="16">
        <f t="shared" si="19"/>
        <v>0</v>
      </c>
      <c r="K61" s="16">
        <v>0</v>
      </c>
      <c r="L61" s="16">
        <v>0</v>
      </c>
      <c r="M61" s="16">
        <f t="shared" si="20"/>
        <v>0</v>
      </c>
    </row>
    <row r="62" customHeight="1" spans="1:13">
      <c r="A62" s="110" t="s">
        <v>70</v>
      </c>
      <c r="B62" s="16">
        <v>0</v>
      </c>
      <c r="C62" s="16">
        <v>0</v>
      </c>
      <c r="D62" s="16">
        <v>0</v>
      </c>
      <c r="E62" s="16">
        <v>0</v>
      </c>
      <c r="F62" s="16">
        <v>2</v>
      </c>
      <c r="G62" s="16">
        <f t="shared" si="18"/>
        <v>2</v>
      </c>
      <c r="H62" s="16">
        <v>0</v>
      </c>
      <c r="I62" s="16">
        <v>0</v>
      </c>
      <c r="J62" s="16">
        <f t="shared" si="19"/>
        <v>0</v>
      </c>
      <c r="K62" s="16">
        <v>0</v>
      </c>
      <c r="L62" s="16">
        <v>0</v>
      </c>
      <c r="M62" s="16">
        <f t="shared" si="20"/>
        <v>0</v>
      </c>
    </row>
    <row r="63" customHeight="1" spans="1:13">
      <c r="A63" s="114" t="s">
        <v>71</v>
      </c>
      <c r="B63" s="112">
        <f>SUM(B64:B68)</f>
        <v>10</v>
      </c>
      <c r="C63" s="112">
        <f t="shared" ref="C63:L63" si="21">SUM(C64:C68)</f>
        <v>2</v>
      </c>
      <c r="D63" s="113">
        <f t="shared" si="21"/>
        <v>21</v>
      </c>
      <c r="E63" s="112">
        <f t="shared" si="21"/>
        <v>0</v>
      </c>
      <c r="F63" s="115">
        <f t="shared" si="21"/>
        <v>43</v>
      </c>
      <c r="G63" s="112">
        <f>SUM(B63,C63,D63,E63,F63)</f>
        <v>76</v>
      </c>
      <c r="H63" s="112">
        <f t="shared" si="21"/>
        <v>0</v>
      </c>
      <c r="I63" s="112">
        <f t="shared" si="21"/>
        <v>0</v>
      </c>
      <c r="J63" s="112">
        <f>SUM(H63,I63)</f>
        <v>0</v>
      </c>
      <c r="K63" s="112">
        <f>SUM(K64:K68)</f>
        <v>1</v>
      </c>
      <c r="L63" s="112">
        <f>SUM(L64:L68)</f>
        <v>1</v>
      </c>
      <c r="M63" s="112">
        <f>SUM(K63,L63)</f>
        <v>2</v>
      </c>
    </row>
    <row r="64" customHeight="1" spans="1:13">
      <c r="A64" s="110" t="s">
        <v>72</v>
      </c>
      <c r="B64" s="16">
        <v>1</v>
      </c>
      <c r="C64" s="16">
        <v>0</v>
      </c>
      <c r="D64" s="16">
        <v>4</v>
      </c>
      <c r="E64" s="16">
        <v>0</v>
      </c>
      <c r="F64" s="16">
        <v>2</v>
      </c>
      <c r="G64" s="16">
        <f>SUM(B64:F64)</f>
        <v>7</v>
      </c>
      <c r="H64" s="16">
        <v>0</v>
      </c>
      <c r="I64" s="16">
        <v>0</v>
      </c>
      <c r="J64" s="16">
        <f>SUM(H64:I64)</f>
        <v>0</v>
      </c>
      <c r="K64" s="16">
        <v>0</v>
      </c>
      <c r="L64" s="16">
        <v>0</v>
      </c>
      <c r="M64" s="16">
        <f>SUM(K64:L64)</f>
        <v>0</v>
      </c>
    </row>
    <row r="65" customHeight="1" spans="1:13">
      <c r="A65" s="110" t="s">
        <v>73</v>
      </c>
      <c r="B65" s="16">
        <v>2</v>
      </c>
      <c r="C65" s="16">
        <v>0</v>
      </c>
      <c r="D65" s="16">
        <v>2</v>
      </c>
      <c r="E65" s="16">
        <v>0</v>
      </c>
      <c r="F65" s="16">
        <v>8</v>
      </c>
      <c r="G65" s="16">
        <f>SUM(B65:F65)</f>
        <v>12</v>
      </c>
      <c r="H65" s="16">
        <v>0</v>
      </c>
      <c r="I65" s="16">
        <v>0</v>
      </c>
      <c r="J65" s="16">
        <f>SUM(H65:I65)</f>
        <v>0</v>
      </c>
      <c r="K65" s="16">
        <v>0</v>
      </c>
      <c r="L65" s="16">
        <v>0</v>
      </c>
      <c r="M65" s="16">
        <f>SUM(K65:L65)</f>
        <v>0</v>
      </c>
    </row>
    <row r="66" customHeight="1" spans="1:13">
      <c r="A66" s="110" t="s">
        <v>74</v>
      </c>
      <c r="B66" s="16">
        <v>5</v>
      </c>
      <c r="C66" s="16">
        <v>1</v>
      </c>
      <c r="D66" s="16">
        <v>9</v>
      </c>
      <c r="E66" s="16">
        <v>0</v>
      </c>
      <c r="F66" s="16">
        <v>10</v>
      </c>
      <c r="G66" s="16">
        <f>SUM(B66:F66)</f>
        <v>25</v>
      </c>
      <c r="H66" s="16">
        <v>0</v>
      </c>
      <c r="I66" s="16">
        <v>0</v>
      </c>
      <c r="J66" s="16">
        <f>SUM(H66:I66)</f>
        <v>0</v>
      </c>
      <c r="K66" s="16">
        <v>1</v>
      </c>
      <c r="L66" s="16">
        <v>1</v>
      </c>
      <c r="M66" s="16">
        <f>SUM(K66:L66)</f>
        <v>2</v>
      </c>
    </row>
    <row r="67" customHeight="1" spans="1:13">
      <c r="A67" s="110" t="s">
        <v>75</v>
      </c>
      <c r="B67" s="16">
        <v>1</v>
      </c>
      <c r="C67" s="16">
        <v>1</v>
      </c>
      <c r="D67" s="16">
        <v>4</v>
      </c>
      <c r="E67" s="16">
        <v>0</v>
      </c>
      <c r="F67" s="16">
        <v>17</v>
      </c>
      <c r="G67" s="16">
        <f>SUM(B67:F67)</f>
        <v>23</v>
      </c>
      <c r="H67" s="16">
        <v>0</v>
      </c>
      <c r="I67" s="16">
        <v>0</v>
      </c>
      <c r="J67" s="16">
        <f>SUM(H67:I67)</f>
        <v>0</v>
      </c>
      <c r="K67" s="16">
        <v>0</v>
      </c>
      <c r="L67" s="16">
        <v>0</v>
      </c>
      <c r="M67" s="16">
        <f>SUM(K67:L67)</f>
        <v>0</v>
      </c>
    </row>
    <row r="68" customHeight="1" spans="1:13">
      <c r="A68" s="110" t="s">
        <v>76</v>
      </c>
      <c r="B68" s="16">
        <v>1</v>
      </c>
      <c r="C68" s="16">
        <v>0</v>
      </c>
      <c r="D68" s="16">
        <v>2</v>
      </c>
      <c r="E68" s="16">
        <v>0</v>
      </c>
      <c r="F68" s="16">
        <v>6</v>
      </c>
      <c r="G68" s="16">
        <f>SUM(B68:F68)</f>
        <v>9</v>
      </c>
      <c r="H68" s="16">
        <v>0</v>
      </c>
      <c r="I68" s="16">
        <v>0</v>
      </c>
      <c r="J68" s="16">
        <f>SUM(H68:I68)</f>
        <v>0</v>
      </c>
      <c r="K68" s="16">
        <v>0</v>
      </c>
      <c r="L68" s="16">
        <v>0</v>
      </c>
      <c r="M68" s="16">
        <f>SUM(K68:L68)</f>
        <v>0</v>
      </c>
    </row>
    <row r="69" customHeight="1" spans="1:13">
      <c r="A69" s="114" t="s">
        <v>77</v>
      </c>
      <c r="B69" s="112">
        <f>SUM(B70:B79)</f>
        <v>18</v>
      </c>
      <c r="C69" s="112">
        <f>SUM(C70:C79)</f>
        <v>2</v>
      </c>
      <c r="D69" s="113">
        <f>SUM(D70:D79)</f>
        <v>32</v>
      </c>
      <c r="E69" s="112">
        <v>0</v>
      </c>
      <c r="F69" s="112">
        <f t="shared" ref="F69:L69" si="22">SUM(F70:F79)</f>
        <v>23</v>
      </c>
      <c r="G69" s="112">
        <f>SUM(B69,C69,D69,E69,F69)</f>
        <v>75</v>
      </c>
      <c r="H69" s="112">
        <f t="shared" si="22"/>
        <v>1</v>
      </c>
      <c r="I69" s="112">
        <f t="shared" si="22"/>
        <v>1</v>
      </c>
      <c r="J69" s="112">
        <f>SUM(H69,I69)</f>
        <v>2</v>
      </c>
      <c r="K69" s="112">
        <f t="shared" si="22"/>
        <v>1</v>
      </c>
      <c r="L69" s="112">
        <f t="shared" si="22"/>
        <v>0</v>
      </c>
      <c r="M69" s="112">
        <f>SUM(K69,L69)</f>
        <v>1</v>
      </c>
    </row>
    <row r="70" customHeight="1" spans="1:13">
      <c r="A70" s="110" t="s">
        <v>45</v>
      </c>
      <c r="B70" s="16">
        <v>1</v>
      </c>
      <c r="C70" s="16">
        <v>0</v>
      </c>
      <c r="D70" s="16">
        <v>1</v>
      </c>
      <c r="E70" s="16">
        <v>0</v>
      </c>
      <c r="F70" s="16">
        <v>0</v>
      </c>
      <c r="G70" s="16">
        <f>SUM(B70:F70)</f>
        <v>2</v>
      </c>
      <c r="H70" s="16">
        <v>0</v>
      </c>
      <c r="I70" s="16">
        <v>0</v>
      </c>
      <c r="J70" s="16">
        <f>SUM(H70:I70)</f>
        <v>0</v>
      </c>
      <c r="K70" s="16">
        <v>0</v>
      </c>
      <c r="L70" s="16">
        <v>0</v>
      </c>
      <c r="M70" s="16">
        <f>SUM(K70:L70)</f>
        <v>0</v>
      </c>
    </row>
    <row r="71" customHeight="1" spans="1:13">
      <c r="A71" s="110" t="s">
        <v>78</v>
      </c>
      <c r="B71" s="16">
        <v>4</v>
      </c>
      <c r="C71" s="16">
        <v>1</v>
      </c>
      <c r="D71" s="16">
        <v>7</v>
      </c>
      <c r="E71" s="16">
        <v>0</v>
      </c>
      <c r="F71" s="16">
        <v>8</v>
      </c>
      <c r="G71" s="16">
        <f t="shared" ref="G71:G79" si="23">SUM(B71:F71)</f>
        <v>20</v>
      </c>
      <c r="H71" s="16">
        <v>0</v>
      </c>
      <c r="I71" s="16">
        <v>0</v>
      </c>
      <c r="J71" s="16">
        <f t="shared" ref="J71:J79" si="24">SUM(H71:I71)</f>
        <v>0</v>
      </c>
      <c r="K71" s="16">
        <v>0</v>
      </c>
      <c r="L71" s="16">
        <v>0</v>
      </c>
      <c r="M71" s="16">
        <f t="shared" ref="M71:M79" si="25">SUM(K71:L71)</f>
        <v>0</v>
      </c>
    </row>
    <row r="72" customHeight="1" spans="1:13">
      <c r="A72" s="110" t="s">
        <v>46</v>
      </c>
      <c r="B72" s="16">
        <v>1</v>
      </c>
      <c r="C72" s="16">
        <v>0</v>
      </c>
      <c r="D72" s="16">
        <v>2</v>
      </c>
      <c r="E72" s="16">
        <v>0</v>
      </c>
      <c r="F72" s="16">
        <v>0</v>
      </c>
      <c r="G72" s="16">
        <f t="shared" si="23"/>
        <v>3</v>
      </c>
      <c r="H72" s="16">
        <v>0</v>
      </c>
      <c r="I72" s="16">
        <v>0</v>
      </c>
      <c r="J72" s="16">
        <f t="shared" si="24"/>
        <v>0</v>
      </c>
      <c r="K72" s="16">
        <v>0</v>
      </c>
      <c r="L72" s="16">
        <v>0</v>
      </c>
      <c r="M72" s="16">
        <f t="shared" si="25"/>
        <v>0</v>
      </c>
    </row>
    <row r="73" customHeight="1" spans="1:13">
      <c r="A73" s="110" t="s">
        <v>60</v>
      </c>
      <c r="B73" s="16">
        <v>3</v>
      </c>
      <c r="C73" s="16">
        <v>0</v>
      </c>
      <c r="D73" s="16">
        <v>7</v>
      </c>
      <c r="E73" s="16">
        <v>0</v>
      </c>
      <c r="F73" s="16">
        <v>1</v>
      </c>
      <c r="G73" s="16">
        <f t="shared" si="23"/>
        <v>11</v>
      </c>
      <c r="H73" s="16">
        <v>0</v>
      </c>
      <c r="I73" s="16">
        <v>0</v>
      </c>
      <c r="J73" s="16">
        <f t="shared" si="24"/>
        <v>0</v>
      </c>
      <c r="K73" s="16">
        <v>0</v>
      </c>
      <c r="L73" s="16">
        <v>0</v>
      </c>
      <c r="M73" s="16">
        <f t="shared" si="25"/>
        <v>0</v>
      </c>
    </row>
    <row r="74" customHeight="1" spans="1:13">
      <c r="A74" s="110" t="s">
        <v>79</v>
      </c>
      <c r="B74" s="16">
        <v>3</v>
      </c>
      <c r="C74" s="16">
        <v>0</v>
      </c>
      <c r="D74" s="16">
        <v>6</v>
      </c>
      <c r="E74" s="16">
        <v>0</v>
      </c>
      <c r="F74" s="16">
        <v>2</v>
      </c>
      <c r="G74" s="16">
        <f t="shared" si="23"/>
        <v>11</v>
      </c>
      <c r="H74" s="16">
        <v>0</v>
      </c>
      <c r="I74" s="16">
        <v>1</v>
      </c>
      <c r="J74" s="16">
        <f t="shared" si="24"/>
        <v>1</v>
      </c>
      <c r="K74" s="16">
        <v>0</v>
      </c>
      <c r="L74" s="16">
        <v>0</v>
      </c>
      <c r="M74" s="16">
        <f t="shared" si="25"/>
        <v>0</v>
      </c>
    </row>
    <row r="75" customHeight="1" spans="1:13">
      <c r="A75" s="110" t="s">
        <v>62</v>
      </c>
      <c r="B75" s="16">
        <v>2</v>
      </c>
      <c r="C75" s="16">
        <v>0</v>
      </c>
      <c r="D75" s="16">
        <v>3</v>
      </c>
      <c r="E75" s="16">
        <v>0</v>
      </c>
      <c r="F75" s="16">
        <v>1</v>
      </c>
      <c r="G75" s="16">
        <f t="shared" si="23"/>
        <v>6</v>
      </c>
      <c r="H75" s="16">
        <v>1</v>
      </c>
      <c r="I75" s="16">
        <v>0</v>
      </c>
      <c r="J75" s="16">
        <f t="shared" si="24"/>
        <v>1</v>
      </c>
      <c r="K75" s="16">
        <v>0</v>
      </c>
      <c r="L75" s="16">
        <v>0</v>
      </c>
      <c r="M75" s="16">
        <f t="shared" si="25"/>
        <v>0</v>
      </c>
    </row>
    <row r="76" customHeight="1" spans="1:13">
      <c r="A76" s="110" t="s">
        <v>64</v>
      </c>
      <c r="B76" s="16">
        <v>1</v>
      </c>
      <c r="C76" s="16">
        <v>0</v>
      </c>
      <c r="D76" s="16">
        <v>3</v>
      </c>
      <c r="E76" s="16">
        <v>0</v>
      </c>
      <c r="F76" s="16">
        <v>3</v>
      </c>
      <c r="G76" s="16">
        <f t="shared" si="23"/>
        <v>7</v>
      </c>
      <c r="H76" s="16">
        <v>0</v>
      </c>
      <c r="I76" s="16">
        <v>0</v>
      </c>
      <c r="J76" s="16">
        <f t="shared" si="24"/>
        <v>0</v>
      </c>
      <c r="K76" s="16">
        <v>0</v>
      </c>
      <c r="L76" s="16">
        <v>0</v>
      </c>
      <c r="M76" s="16">
        <f t="shared" si="25"/>
        <v>0</v>
      </c>
    </row>
    <row r="77" customHeight="1" spans="1:13">
      <c r="A77" s="110" t="s">
        <v>21</v>
      </c>
      <c r="B77" s="16">
        <v>1</v>
      </c>
      <c r="C77" s="16">
        <v>0</v>
      </c>
      <c r="D77" s="16">
        <v>1</v>
      </c>
      <c r="E77" s="16">
        <v>0</v>
      </c>
      <c r="F77" s="16">
        <v>6</v>
      </c>
      <c r="G77" s="16">
        <f t="shared" si="23"/>
        <v>8</v>
      </c>
      <c r="H77" s="16">
        <v>0</v>
      </c>
      <c r="I77" s="16">
        <v>0</v>
      </c>
      <c r="J77" s="16">
        <f t="shared" si="24"/>
        <v>0</v>
      </c>
      <c r="K77" s="16">
        <v>0</v>
      </c>
      <c r="L77" s="16">
        <v>0</v>
      </c>
      <c r="M77" s="16">
        <f t="shared" si="25"/>
        <v>0</v>
      </c>
    </row>
    <row r="78" customHeight="1" spans="1:13">
      <c r="A78" s="110" t="s">
        <v>22</v>
      </c>
      <c r="B78" s="16">
        <v>2</v>
      </c>
      <c r="C78" s="16">
        <v>1</v>
      </c>
      <c r="D78" s="16">
        <v>1</v>
      </c>
      <c r="E78" s="16">
        <v>0</v>
      </c>
      <c r="F78" s="16">
        <v>2</v>
      </c>
      <c r="G78" s="16">
        <f t="shared" si="23"/>
        <v>6</v>
      </c>
      <c r="H78" s="16">
        <v>0</v>
      </c>
      <c r="I78" s="16">
        <v>0</v>
      </c>
      <c r="J78" s="16">
        <f t="shared" si="24"/>
        <v>0</v>
      </c>
      <c r="K78" s="16">
        <v>1</v>
      </c>
      <c r="L78" s="16">
        <v>0</v>
      </c>
      <c r="M78" s="16">
        <f t="shared" si="25"/>
        <v>1</v>
      </c>
    </row>
    <row r="79" customHeight="1" spans="1:13">
      <c r="A79" s="110" t="s">
        <v>80</v>
      </c>
      <c r="B79" s="16">
        <v>0</v>
      </c>
      <c r="C79" s="16">
        <v>0</v>
      </c>
      <c r="D79" s="16">
        <v>1</v>
      </c>
      <c r="E79" s="16">
        <v>0</v>
      </c>
      <c r="F79" s="16">
        <v>0</v>
      </c>
      <c r="G79" s="16">
        <f t="shared" si="23"/>
        <v>1</v>
      </c>
      <c r="H79" s="16">
        <v>0</v>
      </c>
      <c r="I79" s="16">
        <v>0</v>
      </c>
      <c r="J79" s="16">
        <f t="shared" si="24"/>
        <v>0</v>
      </c>
      <c r="K79" s="16"/>
      <c r="L79" s="16">
        <v>0</v>
      </c>
      <c r="M79" s="16">
        <f t="shared" si="25"/>
        <v>0</v>
      </c>
    </row>
    <row r="80" customHeight="1" spans="1:13">
      <c r="A80" s="114" t="s">
        <v>81</v>
      </c>
      <c r="B80" s="112">
        <f>SUM(B81:B84)</f>
        <v>2</v>
      </c>
      <c r="C80" s="112">
        <f>SUM(C81:C84)</f>
        <v>1</v>
      </c>
      <c r="D80" s="113">
        <f>SUM(D81:D84)</f>
        <v>11</v>
      </c>
      <c r="E80" s="112">
        <v>0</v>
      </c>
      <c r="F80" s="112">
        <f t="shared" ref="F80:L80" si="26">SUM(F81:F84)</f>
        <v>12</v>
      </c>
      <c r="G80" s="112">
        <f>SUM(B80,C80,D80,E80,F80)</f>
        <v>26</v>
      </c>
      <c r="H80" s="112">
        <f t="shared" si="26"/>
        <v>0</v>
      </c>
      <c r="I80" s="112">
        <f t="shared" si="26"/>
        <v>0</v>
      </c>
      <c r="J80" s="112">
        <f>SUM(H80,I80)</f>
        <v>0</v>
      </c>
      <c r="K80" s="112">
        <f t="shared" si="26"/>
        <v>1</v>
      </c>
      <c r="L80" s="112">
        <f t="shared" si="26"/>
        <v>0</v>
      </c>
      <c r="M80" s="112">
        <f>SUM(K80,L80)</f>
        <v>1</v>
      </c>
    </row>
    <row r="81" customHeight="1" spans="1:13">
      <c r="A81" s="110" t="s">
        <v>82</v>
      </c>
      <c r="B81" s="16">
        <v>0</v>
      </c>
      <c r="C81" s="16">
        <v>0</v>
      </c>
      <c r="D81" s="16">
        <v>4</v>
      </c>
      <c r="E81" s="16">
        <v>0</v>
      </c>
      <c r="F81" s="16">
        <v>1</v>
      </c>
      <c r="G81" s="16">
        <f>SUM(B81:F81)</f>
        <v>5</v>
      </c>
      <c r="H81" s="16">
        <v>0</v>
      </c>
      <c r="I81" s="16">
        <v>0</v>
      </c>
      <c r="J81" s="16">
        <f>SUM(H81:I81)</f>
        <v>0</v>
      </c>
      <c r="K81" s="16">
        <v>1</v>
      </c>
      <c r="L81" s="16">
        <v>0</v>
      </c>
      <c r="M81" s="16">
        <f>SUM(K81:L81)</f>
        <v>1</v>
      </c>
    </row>
    <row r="82" customHeight="1" spans="1:13">
      <c r="A82" s="110" t="s">
        <v>83</v>
      </c>
      <c r="B82" s="16">
        <v>2</v>
      </c>
      <c r="C82" s="16">
        <v>1</v>
      </c>
      <c r="D82" s="16">
        <v>6</v>
      </c>
      <c r="E82" s="16">
        <v>0</v>
      </c>
      <c r="F82" s="16">
        <v>10</v>
      </c>
      <c r="G82" s="16">
        <f>SUM(B82:F82)</f>
        <v>19</v>
      </c>
      <c r="H82" s="16">
        <v>0</v>
      </c>
      <c r="I82" s="16">
        <v>0</v>
      </c>
      <c r="J82" s="16">
        <f>SUM(H82:I82)</f>
        <v>0</v>
      </c>
      <c r="K82" s="16">
        <v>0</v>
      </c>
      <c r="L82" s="16">
        <v>0</v>
      </c>
      <c r="M82" s="16">
        <f>SUM(K82:L82)</f>
        <v>0</v>
      </c>
    </row>
    <row r="83" customHeight="1" spans="1:13">
      <c r="A83" s="110" t="s">
        <v>84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f>SUM(B83:F83)</f>
        <v>0</v>
      </c>
      <c r="H83" s="16">
        <v>0</v>
      </c>
      <c r="I83" s="16">
        <v>0</v>
      </c>
      <c r="J83" s="16">
        <f>SUM(H83:I83)</f>
        <v>0</v>
      </c>
      <c r="K83" s="16">
        <v>0</v>
      </c>
      <c r="L83" s="16">
        <v>0</v>
      </c>
      <c r="M83" s="16">
        <f>SUM(K83:L83)</f>
        <v>0</v>
      </c>
    </row>
    <row r="84" customHeight="1" spans="1:13">
      <c r="A84" s="110" t="s">
        <v>85</v>
      </c>
      <c r="B84" s="16">
        <v>0</v>
      </c>
      <c r="C84" s="16">
        <v>0</v>
      </c>
      <c r="D84" s="16">
        <v>1</v>
      </c>
      <c r="E84" s="16">
        <v>0</v>
      </c>
      <c r="F84" s="16">
        <v>1</v>
      </c>
      <c r="G84" s="16">
        <f>SUM(B84:F84)</f>
        <v>2</v>
      </c>
      <c r="H84" s="16">
        <v>0</v>
      </c>
      <c r="I84" s="16">
        <v>0</v>
      </c>
      <c r="J84" s="16">
        <f>SUM(H84:I84)</f>
        <v>0</v>
      </c>
      <c r="K84" s="16">
        <v>0</v>
      </c>
      <c r="L84" s="16">
        <v>0</v>
      </c>
      <c r="M84" s="16">
        <f>SUM(K84:L84)</f>
        <v>0</v>
      </c>
    </row>
    <row r="85" customHeight="1" spans="1:13">
      <c r="A85" s="114" t="s">
        <v>86</v>
      </c>
      <c r="B85" s="112">
        <f>SUM(B86,B87,B88,B89,B90,B91,B92,B93,B94)</f>
        <v>16</v>
      </c>
      <c r="C85" s="112">
        <f>SUM(C86:C94)</f>
        <v>2</v>
      </c>
      <c r="D85" s="113">
        <f>SUM(D86,D87,D88,D89,D90,D91,D92,D93,D94)</f>
        <v>19</v>
      </c>
      <c r="E85" s="112">
        <v>0</v>
      </c>
      <c r="F85" s="112">
        <f>SUM(F86:F94)</f>
        <v>68</v>
      </c>
      <c r="G85" s="112">
        <f>SUM(B85,C85,D85,E85,F85)</f>
        <v>105</v>
      </c>
      <c r="H85" s="112">
        <f>SUM(H86,H87,H88,H89,H90,H91,H92,H93,H94)</f>
        <v>4</v>
      </c>
      <c r="I85" s="112">
        <f>SUM(I86:I94)</f>
        <v>4</v>
      </c>
      <c r="J85" s="112">
        <f>SUM(H85,I85)</f>
        <v>8</v>
      </c>
      <c r="K85" s="112">
        <f>SUM(K86,K87,K88,K89,K90,K91,K92,K93,K94)</f>
        <v>4</v>
      </c>
      <c r="L85" s="112">
        <f>SUM(L86:L94)</f>
        <v>3</v>
      </c>
      <c r="M85" s="112">
        <f>SUM(K85,L85)</f>
        <v>7</v>
      </c>
    </row>
    <row r="86" customHeight="1" spans="1:13">
      <c r="A86" s="110" t="s">
        <v>87</v>
      </c>
      <c r="B86" s="16">
        <v>2</v>
      </c>
      <c r="C86" s="16">
        <v>0</v>
      </c>
      <c r="D86" s="16">
        <v>3</v>
      </c>
      <c r="E86" s="16">
        <v>0</v>
      </c>
      <c r="F86" s="16">
        <v>11</v>
      </c>
      <c r="G86" s="16">
        <f>SUM(B86:F86)</f>
        <v>16</v>
      </c>
      <c r="H86" s="16">
        <v>0</v>
      </c>
      <c r="I86" s="16">
        <v>0</v>
      </c>
      <c r="J86" s="16">
        <f>SUM(H86:I86)</f>
        <v>0</v>
      </c>
      <c r="K86" s="16">
        <v>1</v>
      </c>
      <c r="L86" s="16">
        <v>1</v>
      </c>
      <c r="M86" s="16">
        <f>SUM(K86:L86)</f>
        <v>2</v>
      </c>
    </row>
    <row r="87" customHeight="1" spans="1:13">
      <c r="A87" s="110" t="s">
        <v>72</v>
      </c>
      <c r="B87" s="16">
        <v>6</v>
      </c>
      <c r="C87" s="16">
        <v>1</v>
      </c>
      <c r="D87" s="16">
        <v>7</v>
      </c>
      <c r="E87" s="16">
        <v>0</v>
      </c>
      <c r="F87" s="16">
        <v>26</v>
      </c>
      <c r="G87" s="16">
        <f t="shared" ref="G87:G94" si="27">SUM(B87:F87)</f>
        <v>40</v>
      </c>
      <c r="H87" s="16">
        <v>2</v>
      </c>
      <c r="I87" s="16">
        <v>2</v>
      </c>
      <c r="J87" s="16">
        <f t="shared" ref="J87:J94" si="28">SUM(H87:I87)</f>
        <v>4</v>
      </c>
      <c r="K87" s="16">
        <v>0</v>
      </c>
      <c r="L87" s="16">
        <v>0</v>
      </c>
      <c r="M87" s="16">
        <f t="shared" ref="M87:M94" si="29">SUM(K87:L87)</f>
        <v>0</v>
      </c>
    </row>
    <row r="88" customHeight="1" spans="1:13">
      <c r="A88" s="110" t="s">
        <v>33</v>
      </c>
      <c r="B88" s="16">
        <v>1</v>
      </c>
      <c r="C88" s="16">
        <v>0</v>
      </c>
      <c r="D88" s="16">
        <v>2</v>
      </c>
      <c r="E88" s="16">
        <v>0</v>
      </c>
      <c r="F88" s="16">
        <v>3</v>
      </c>
      <c r="G88" s="16">
        <f t="shared" si="27"/>
        <v>6</v>
      </c>
      <c r="H88" s="16">
        <v>0</v>
      </c>
      <c r="I88" s="16">
        <v>0</v>
      </c>
      <c r="J88" s="16">
        <f t="shared" si="28"/>
        <v>0</v>
      </c>
      <c r="K88" s="16">
        <v>1</v>
      </c>
      <c r="L88" s="16">
        <v>1</v>
      </c>
      <c r="M88" s="16">
        <f t="shared" si="29"/>
        <v>2</v>
      </c>
    </row>
    <row r="89" customHeight="1" spans="1:13">
      <c r="A89" s="110" t="s">
        <v>73</v>
      </c>
      <c r="B89" s="16">
        <v>0</v>
      </c>
      <c r="C89" s="16">
        <v>1</v>
      </c>
      <c r="D89" s="16">
        <v>3</v>
      </c>
      <c r="E89" s="16">
        <v>0</v>
      </c>
      <c r="F89" s="16">
        <v>5</v>
      </c>
      <c r="G89" s="16">
        <f t="shared" si="27"/>
        <v>9</v>
      </c>
      <c r="H89" s="16">
        <v>0</v>
      </c>
      <c r="I89" s="16">
        <v>0</v>
      </c>
      <c r="J89" s="16">
        <f t="shared" si="28"/>
        <v>0</v>
      </c>
      <c r="K89" s="16">
        <v>1</v>
      </c>
      <c r="L89" s="16">
        <v>1</v>
      </c>
      <c r="M89" s="16">
        <f t="shared" si="29"/>
        <v>2</v>
      </c>
    </row>
    <row r="90" customHeight="1" spans="1:13">
      <c r="A90" s="110" t="s">
        <v>88</v>
      </c>
      <c r="B90" s="16">
        <v>1</v>
      </c>
      <c r="C90" s="16">
        <v>0</v>
      </c>
      <c r="D90" s="16">
        <v>1</v>
      </c>
      <c r="E90" s="16">
        <v>0</v>
      </c>
      <c r="F90" s="16">
        <v>1</v>
      </c>
      <c r="G90" s="16">
        <f t="shared" si="27"/>
        <v>3</v>
      </c>
      <c r="H90" s="16">
        <v>0</v>
      </c>
      <c r="I90" s="16">
        <v>0</v>
      </c>
      <c r="J90" s="16">
        <f t="shared" si="28"/>
        <v>0</v>
      </c>
      <c r="K90" s="16">
        <v>0</v>
      </c>
      <c r="L90" s="16">
        <v>0</v>
      </c>
      <c r="M90" s="16">
        <f t="shared" si="29"/>
        <v>0</v>
      </c>
    </row>
    <row r="91" customHeight="1" spans="1:13">
      <c r="A91" s="110" t="s">
        <v>89</v>
      </c>
      <c r="B91" s="16">
        <v>1</v>
      </c>
      <c r="C91" s="16">
        <v>0</v>
      </c>
      <c r="D91" s="16">
        <v>0</v>
      </c>
      <c r="E91" s="16">
        <v>0</v>
      </c>
      <c r="F91" s="16">
        <v>10</v>
      </c>
      <c r="G91" s="16">
        <f t="shared" si="27"/>
        <v>11</v>
      </c>
      <c r="H91" s="16">
        <v>1</v>
      </c>
      <c r="I91" s="16">
        <v>1</v>
      </c>
      <c r="J91" s="16">
        <f t="shared" si="28"/>
        <v>2</v>
      </c>
      <c r="K91" s="16">
        <v>1</v>
      </c>
      <c r="L91" s="16">
        <v>0</v>
      </c>
      <c r="M91" s="16">
        <f t="shared" si="29"/>
        <v>1</v>
      </c>
    </row>
    <row r="92" customHeight="1" spans="1:13">
      <c r="A92" s="110" t="s">
        <v>36</v>
      </c>
      <c r="B92" s="16">
        <v>2</v>
      </c>
      <c r="C92" s="16">
        <v>0</v>
      </c>
      <c r="D92" s="16">
        <v>2</v>
      </c>
      <c r="E92" s="16">
        <v>0</v>
      </c>
      <c r="F92" s="16">
        <v>7</v>
      </c>
      <c r="G92" s="16">
        <f t="shared" si="27"/>
        <v>11</v>
      </c>
      <c r="H92" s="16">
        <v>0</v>
      </c>
      <c r="I92" s="16">
        <v>0</v>
      </c>
      <c r="J92" s="16">
        <f t="shared" si="28"/>
        <v>0</v>
      </c>
      <c r="K92" s="16">
        <v>0</v>
      </c>
      <c r="L92" s="16">
        <v>0</v>
      </c>
      <c r="M92" s="16">
        <f t="shared" si="29"/>
        <v>0</v>
      </c>
    </row>
    <row r="93" customHeight="1" spans="1:13">
      <c r="A93" s="110" t="s">
        <v>76</v>
      </c>
      <c r="B93" s="16">
        <v>1</v>
      </c>
      <c r="C93" s="16">
        <v>0</v>
      </c>
      <c r="D93" s="16">
        <v>1</v>
      </c>
      <c r="E93" s="16">
        <v>0</v>
      </c>
      <c r="F93" s="16">
        <v>4</v>
      </c>
      <c r="G93" s="16">
        <f t="shared" si="27"/>
        <v>6</v>
      </c>
      <c r="H93" s="16">
        <v>1</v>
      </c>
      <c r="I93" s="16">
        <v>1</v>
      </c>
      <c r="J93" s="16">
        <f t="shared" si="28"/>
        <v>2</v>
      </c>
      <c r="K93" s="16">
        <v>0</v>
      </c>
      <c r="L93" s="16">
        <v>0</v>
      </c>
      <c r="M93" s="16">
        <f t="shared" si="29"/>
        <v>0</v>
      </c>
    </row>
    <row r="94" customHeight="1" spans="1:13">
      <c r="A94" s="110" t="s">
        <v>90</v>
      </c>
      <c r="B94" s="16">
        <v>2</v>
      </c>
      <c r="C94" s="16">
        <v>0</v>
      </c>
      <c r="D94" s="16">
        <v>0</v>
      </c>
      <c r="E94" s="16">
        <v>0</v>
      </c>
      <c r="F94" s="16">
        <v>1</v>
      </c>
      <c r="G94" s="16">
        <f t="shared" si="27"/>
        <v>3</v>
      </c>
      <c r="H94" s="16">
        <v>0</v>
      </c>
      <c r="I94" s="16">
        <v>0</v>
      </c>
      <c r="J94" s="16">
        <f t="shared" si="28"/>
        <v>0</v>
      </c>
      <c r="K94" s="16">
        <v>0</v>
      </c>
      <c r="L94" s="16">
        <v>0</v>
      </c>
      <c r="M94" s="16">
        <f t="shared" si="29"/>
        <v>0</v>
      </c>
    </row>
    <row r="95" customHeight="1" spans="1:13">
      <c r="A95" s="116" t="s">
        <v>91</v>
      </c>
      <c r="B95" s="115">
        <f>SUM(B96:B108)</f>
        <v>12</v>
      </c>
      <c r="C95" s="115">
        <f t="shared" ref="C95:L95" si="30">SUM(C96:C108)</f>
        <v>2</v>
      </c>
      <c r="D95" s="113">
        <f t="shared" si="30"/>
        <v>11</v>
      </c>
      <c r="E95" s="115">
        <f t="shared" si="30"/>
        <v>0</v>
      </c>
      <c r="F95" s="115">
        <f t="shared" si="30"/>
        <v>20</v>
      </c>
      <c r="G95" s="115">
        <f>SUM(B95,C95,D95,E95,F95)</f>
        <v>45</v>
      </c>
      <c r="H95" s="115">
        <f t="shared" si="30"/>
        <v>0</v>
      </c>
      <c r="I95" s="115">
        <f t="shared" si="30"/>
        <v>2</v>
      </c>
      <c r="J95" s="115">
        <f>SUM(H95,I95)</f>
        <v>2</v>
      </c>
      <c r="K95" s="115">
        <f>SUM(K96:K108)</f>
        <v>3</v>
      </c>
      <c r="L95" s="115">
        <f>SUM(L96:L108)</f>
        <v>1</v>
      </c>
      <c r="M95" s="115">
        <f>SUM(K95,L95)</f>
        <v>4</v>
      </c>
    </row>
    <row r="96" customHeight="1" spans="1:13">
      <c r="A96" s="110" t="s">
        <v>92</v>
      </c>
      <c r="B96" s="16">
        <v>2</v>
      </c>
      <c r="C96" s="16">
        <v>0</v>
      </c>
      <c r="D96" s="16">
        <v>5</v>
      </c>
      <c r="E96" s="16">
        <v>0</v>
      </c>
      <c r="F96" s="16">
        <v>1</v>
      </c>
      <c r="G96" s="16">
        <f>SUM(B96:F96)</f>
        <v>8</v>
      </c>
      <c r="H96" s="16">
        <v>0</v>
      </c>
      <c r="I96" s="16">
        <v>0</v>
      </c>
      <c r="J96" s="16">
        <f>SUM(H96:I96)</f>
        <v>0</v>
      </c>
      <c r="K96" s="16">
        <v>0</v>
      </c>
      <c r="L96" s="16">
        <v>0</v>
      </c>
      <c r="M96" s="16">
        <f>SUM(K96:L96)</f>
        <v>0</v>
      </c>
    </row>
    <row r="97" customHeight="1" spans="1:13">
      <c r="A97" s="110" t="s">
        <v>93</v>
      </c>
      <c r="B97" s="16">
        <v>3</v>
      </c>
      <c r="C97" s="16">
        <v>1</v>
      </c>
      <c r="D97" s="16">
        <v>2</v>
      </c>
      <c r="E97" s="16">
        <v>0</v>
      </c>
      <c r="F97" s="16">
        <v>2</v>
      </c>
      <c r="G97" s="16">
        <f t="shared" ref="G97:G108" si="31">SUM(B97:F97)</f>
        <v>8</v>
      </c>
      <c r="H97" s="16">
        <v>0</v>
      </c>
      <c r="I97" s="16">
        <v>0</v>
      </c>
      <c r="J97" s="16">
        <f t="shared" ref="J97:J107" si="32">SUM(H97:I97)</f>
        <v>0</v>
      </c>
      <c r="K97" s="16">
        <v>0</v>
      </c>
      <c r="L97" s="16">
        <v>0</v>
      </c>
      <c r="M97" s="16">
        <f t="shared" ref="M97:M107" si="33">SUM(K97:L97)</f>
        <v>0</v>
      </c>
    </row>
    <row r="98" customHeight="1" spans="1:13">
      <c r="A98" s="110" t="s">
        <v>94</v>
      </c>
      <c r="B98" s="16">
        <v>3</v>
      </c>
      <c r="C98" s="16">
        <v>0</v>
      </c>
      <c r="D98" s="16">
        <v>2</v>
      </c>
      <c r="E98" s="16">
        <v>0</v>
      </c>
      <c r="F98" s="16">
        <v>2</v>
      </c>
      <c r="G98" s="16">
        <f t="shared" si="31"/>
        <v>7</v>
      </c>
      <c r="H98" s="16">
        <v>0</v>
      </c>
      <c r="I98" s="16">
        <v>2</v>
      </c>
      <c r="J98" s="16">
        <f t="shared" si="32"/>
        <v>2</v>
      </c>
      <c r="K98" s="16">
        <v>2</v>
      </c>
      <c r="L98" s="16">
        <v>1</v>
      </c>
      <c r="M98" s="16">
        <f t="shared" si="33"/>
        <v>3</v>
      </c>
    </row>
    <row r="99" customHeight="1" spans="1:13">
      <c r="A99" s="110" t="s">
        <v>95</v>
      </c>
      <c r="B99" s="16">
        <v>2</v>
      </c>
      <c r="C99" s="16">
        <v>0</v>
      </c>
      <c r="D99" s="16">
        <v>1</v>
      </c>
      <c r="E99" s="16">
        <v>0</v>
      </c>
      <c r="F99" s="16">
        <v>6</v>
      </c>
      <c r="G99" s="16">
        <f t="shared" si="31"/>
        <v>9</v>
      </c>
      <c r="H99" s="16">
        <v>0</v>
      </c>
      <c r="I99" s="16">
        <v>0</v>
      </c>
      <c r="J99" s="16">
        <f t="shared" si="32"/>
        <v>0</v>
      </c>
      <c r="K99" s="16">
        <v>0</v>
      </c>
      <c r="L99" s="16">
        <v>0</v>
      </c>
      <c r="M99" s="16">
        <f t="shared" si="33"/>
        <v>0</v>
      </c>
    </row>
    <row r="100" spans="1:13">
      <c r="A100" s="117" t="s">
        <v>96</v>
      </c>
      <c r="B100" s="16">
        <v>1</v>
      </c>
      <c r="C100" s="16">
        <v>1</v>
      </c>
      <c r="D100" s="16">
        <v>1</v>
      </c>
      <c r="E100" s="16">
        <v>0</v>
      </c>
      <c r="F100" s="16">
        <v>5</v>
      </c>
      <c r="G100" s="16">
        <f t="shared" si="31"/>
        <v>8</v>
      </c>
      <c r="H100" s="16">
        <v>0</v>
      </c>
      <c r="I100" s="16">
        <v>0</v>
      </c>
      <c r="J100" s="16">
        <f t="shared" si="32"/>
        <v>0</v>
      </c>
      <c r="K100" s="16">
        <v>0</v>
      </c>
      <c r="L100" s="16">
        <v>0</v>
      </c>
      <c r="M100" s="16">
        <f t="shared" si="33"/>
        <v>0</v>
      </c>
    </row>
    <row r="101" spans="1:13">
      <c r="A101" s="118" t="s">
        <v>97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6">
        <f t="shared" si="31"/>
        <v>0</v>
      </c>
      <c r="H101" s="16">
        <v>0</v>
      </c>
      <c r="I101" s="16">
        <v>0</v>
      </c>
      <c r="J101" s="16">
        <f t="shared" si="32"/>
        <v>0</v>
      </c>
      <c r="K101" s="16">
        <v>0</v>
      </c>
      <c r="L101" s="16">
        <v>0</v>
      </c>
      <c r="M101" s="16">
        <f t="shared" si="33"/>
        <v>0</v>
      </c>
    </row>
    <row r="102" spans="1:13">
      <c r="A102" s="118" t="s">
        <v>98</v>
      </c>
      <c r="B102" s="16">
        <v>0</v>
      </c>
      <c r="C102" s="16">
        <v>0</v>
      </c>
      <c r="D102" s="16">
        <v>0</v>
      </c>
      <c r="E102" s="16">
        <v>0</v>
      </c>
      <c r="F102" s="16">
        <v>0</v>
      </c>
      <c r="G102" s="16">
        <f t="shared" si="31"/>
        <v>0</v>
      </c>
      <c r="H102" s="16">
        <v>0</v>
      </c>
      <c r="I102" s="16">
        <v>0</v>
      </c>
      <c r="J102" s="16">
        <f t="shared" si="32"/>
        <v>0</v>
      </c>
      <c r="K102" s="16">
        <v>0</v>
      </c>
      <c r="L102" s="16">
        <v>0</v>
      </c>
      <c r="M102" s="16">
        <f t="shared" si="33"/>
        <v>0</v>
      </c>
    </row>
    <row r="103" spans="1:13">
      <c r="A103" s="118" t="s">
        <v>99</v>
      </c>
      <c r="B103" s="16">
        <v>0</v>
      </c>
      <c r="C103" s="16">
        <v>0</v>
      </c>
      <c r="D103" s="16">
        <v>0</v>
      </c>
      <c r="E103" s="16">
        <v>0</v>
      </c>
      <c r="F103" s="16">
        <v>0</v>
      </c>
      <c r="G103" s="16">
        <f t="shared" si="31"/>
        <v>0</v>
      </c>
      <c r="H103" s="16">
        <v>0</v>
      </c>
      <c r="I103" s="16">
        <v>0</v>
      </c>
      <c r="J103" s="16">
        <f t="shared" si="32"/>
        <v>0</v>
      </c>
      <c r="K103" s="16">
        <v>0</v>
      </c>
      <c r="L103" s="16">
        <v>0</v>
      </c>
      <c r="M103" s="16">
        <f t="shared" si="33"/>
        <v>0</v>
      </c>
    </row>
    <row r="104" spans="1:13">
      <c r="A104" s="118" t="s">
        <v>100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f t="shared" si="31"/>
        <v>0</v>
      </c>
      <c r="H104" s="16">
        <v>0</v>
      </c>
      <c r="I104" s="16">
        <v>0</v>
      </c>
      <c r="J104" s="16">
        <f t="shared" si="32"/>
        <v>0</v>
      </c>
      <c r="K104" s="16">
        <v>0</v>
      </c>
      <c r="L104" s="16">
        <v>0</v>
      </c>
      <c r="M104" s="16">
        <f t="shared" si="33"/>
        <v>0</v>
      </c>
    </row>
    <row r="105" spans="1:13">
      <c r="A105" s="118" t="s">
        <v>101</v>
      </c>
      <c r="B105" s="16">
        <v>0</v>
      </c>
      <c r="C105" s="16">
        <v>0</v>
      </c>
      <c r="D105" s="16">
        <v>0</v>
      </c>
      <c r="E105" s="16">
        <v>0</v>
      </c>
      <c r="F105" s="16">
        <v>0</v>
      </c>
      <c r="G105" s="16">
        <f t="shared" si="31"/>
        <v>0</v>
      </c>
      <c r="H105" s="16">
        <v>0</v>
      </c>
      <c r="I105" s="16">
        <v>0</v>
      </c>
      <c r="J105" s="16">
        <f t="shared" si="32"/>
        <v>0</v>
      </c>
      <c r="K105" s="16">
        <v>0</v>
      </c>
      <c r="L105" s="16">
        <v>0</v>
      </c>
      <c r="M105" s="16">
        <f t="shared" si="33"/>
        <v>0</v>
      </c>
    </row>
    <row r="106" customHeight="1" spans="1:13">
      <c r="A106" s="119" t="s">
        <v>102</v>
      </c>
      <c r="B106" s="120">
        <v>0</v>
      </c>
      <c r="C106" s="120">
        <v>0</v>
      </c>
      <c r="D106" s="120">
        <v>0</v>
      </c>
      <c r="E106" s="120">
        <v>0</v>
      </c>
      <c r="F106" s="120">
        <v>3</v>
      </c>
      <c r="G106" s="120">
        <f t="shared" si="31"/>
        <v>3</v>
      </c>
      <c r="H106" s="16">
        <v>0</v>
      </c>
      <c r="I106" s="16">
        <v>0</v>
      </c>
      <c r="J106" s="16">
        <f t="shared" si="32"/>
        <v>0</v>
      </c>
      <c r="K106" s="16">
        <v>0</v>
      </c>
      <c r="L106" s="16">
        <v>0</v>
      </c>
      <c r="M106" s="16">
        <f t="shared" si="33"/>
        <v>0</v>
      </c>
    </row>
    <row r="107" customHeight="1" spans="1:13">
      <c r="A107" s="119" t="s">
        <v>103</v>
      </c>
      <c r="B107" s="120"/>
      <c r="C107" s="120"/>
      <c r="D107" s="120"/>
      <c r="E107" s="120"/>
      <c r="F107" s="120"/>
      <c r="G107" s="120"/>
      <c r="H107" s="16"/>
      <c r="I107" s="16"/>
      <c r="J107" s="16"/>
      <c r="K107" s="120">
        <v>1</v>
      </c>
      <c r="L107" s="120">
        <v>0</v>
      </c>
      <c r="M107" s="16"/>
    </row>
    <row r="108" customHeight="1" spans="1:13">
      <c r="A108" s="110" t="s">
        <v>104</v>
      </c>
      <c r="B108" s="120">
        <v>1</v>
      </c>
      <c r="C108" s="120">
        <v>0</v>
      </c>
      <c r="D108" s="120">
        <v>0</v>
      </c>
      <c r="E108" s="120">
        <v>0</v>
      </c>
      <c r="F108" s="120">
        <v>1</v>
      </c>
      <c r="G108" s="120">
        <f>SUM(B108:F108)</f>
        <v>2</v>
      </c>
      <c r="H108" s="16">
        <v>0</v>
      </c>
      <c r="I108" s="16">
        <v>0</v>
      </c>
      <c r="J108" s="16">
        <f>SUM(H108:I108)</f>
        <v>0</v>
      </c>
      <c r="K108" s="120">
        <v>0</v>
      </c>
      <c r="L108" s="120">
        <v>0</v>
      </c>
      <c r="M108" s="16">
        <f>SUM(K108:L108)</f>
        <v>0</v>
      </c>
    </row>
    <row r="109" customHeight="1" spans="1:13">
      <c r="A109" s="121" t="s">
        <v>105</v>
      </c>
      <c r="B109" s="113">
        <v>4</v>
      </c>
      <c r="C109" s="113">
        <v>0</v>
      </c>
      <c r="D109" s="113">
        <v>1</v>
      </c>
      <c r="E109" s="113">
        <v>0</v>
      </c>
      <c r="F109" s="113">
        <v>1</v>
      </c>
      <c r="G109" s="113">
        <f>SUM(B109:F109)</f>
        <v>6</v>
      </c>
      <c r="H109" s="113">
        <v>0</v>
      </c>
      <c r="I109" s="113">
        <v>0</v>
      </c>
      <c r="J109" s="113">
        <v>0</v>
      </c>
      <c r="K109" s="113">
        <v>0</v>
      </c>
      <c r="L109" s="113">
        <v>0</v>
      </c>
      <c r="M109" s="113">
        <v>0</v>
      </c>
    </row>
    <row r="110" customHeight="1" spans="1:13">
      <c r="A110" s="121" t="s">
        <v>106</v>
      </c>
      <c r="B110" s="113">
        <v>0</v>
      </c>
      <c r="C110" s="113">
        <v>0</v>
      </c>
      <c r="D110" s="113">
        <v>0</v>
      </c>
      <c r="E110" s="113">
        <v>0</v>
      </c>
      <c r="F110" s="113">
        <v>0</v>
      </c>
      <c r="G110" s="112">
        <v>0</v>
      </c>
      <c r="H110" s="113">
        <v>0</v>
      </c>
      <c r="I110" s="113">
        <v>0</v>
      </c>
      <c r="J110" s="112">
        <v>0</v>
      </c>
      <c r="K110" s="113">
        <v>0</v>
      </c>
      <c r="L110" s="113">
        <v>0</v>
      </c>
      <c r="M110" s="112">
        <v>0</v>
      </c>
    </row>
    <row r="111" ht="15.75" customHeight="1" spans="1:13">
      <c r="A111" s="121" t="s">
        <v>107</v>
      </c>
      <c r="B111" s="113">
        <v>0</v>
      </c>
      <c r="C111" s="113">
        <v>0</v>
      </c>
      <c r="D111" s="113">
        <v>0</v>
      </c>
      <c r="E111" s="113">
        <v>0</v>
      </c>
      <c r="F111" s="113">
        <v>0</v>
      </c>
      <c r="G111" s="112">
        <v>0</v>
      </c>
      <c r="H111" s="113">
        <v>0</v>
      </c>
      <c r="I111" s="113">
        <v>0</v>
      </c>
      <c r="J111" s="112">
        <v>0</v>
      </c>
      <c r="K111" s="113">
        <v>0</v>
      </c>
      <c r="L111" s="113">
        <v>0</v>
      </c>
      <c r="M111" s="112">
        <v>0</v>
      </c>
    </row>
    <row r="112" customHeight="1" spans="1:13">
      <c r="A112" s="122" t="s">
        <v>108</v>
      </c>
      <c r="B112" s="123">
        <f>SUM(B4+B63+B69+B80+B85+B95+B109+B110+B111)</f>
        <v>255</v>
      </c>
      <c r="C112" s="123">
        <f>SUM(C4+C63+C69+C80+C85+C95+C109+C110+C111)</f>
        <v>30</v>
      </c>
      <c r="D112" s="123">
        <f>SUM(D4+D63+D69+D80+D85+D95+D109+B110+B111)</f>
        <v>285</v>
      </c>
      <c r="E112" s="123">
        <f>SUM(E4+E63+E69+E80+E85+E95+E109+B110+B111)</f>
        <v>0</v>
      </c>
      <c r="F112" s="123">
        <f>SUM(F4+F63+F69+F80+F85+F95+F109)</f>
        <v>448</v>
      </c>
      <c r="G112" s="123">
        <f>SUM(G4+G63+G69+G80+G85+G95+G109)</f>
        <v>1018</v>
      </c>
      <c r="H112" s="123">
        <f t="shared" ref="H112:L112" si="34">SUM(H4+H63+H69+H80+H85+H95+H109+H110+H111)</f>
        <v>24</v>
      </c>
      <c r="I112" s="123">
        <f t="shared" si="34"/>
        <v>9</v>
      </c>
      <c r="J112" s="123">
        <f>SUM(J4+J63+J69+J80+J85+J95+J109)</f>
        <v>33</v>
      </c>
      <c r="K112" s="123">
        <f t="shared" si="34"/>
        <v>20</v>
      </c>
      <c r="L112" s="123">
        <f t="shared" si="34"/>
        <v>10</v>
      </c>
      <c r="M112" s="123">
        <f>SUM(M4+M63+M69+M80+M85+M95+M109)</f>
        <v>30</v>
      </c>
    </row>
    <row r="113" ht="9.95" customHeight="1" spans="1:13">
      <c r="A113" s="124" t="s">
        <v>109</v>
      </c>
      <c r="B113" s="125"/>
      <c r="C113" s="125"/>
      <c r="D113" s="126"/>
      <c r="E113" s="126"/>
      <c r="F113" s="126"/>
      <c r="G113" s="126" t="s">
        <v>110</v>
      </c>
      <c r="H113" s="125"/>
      <c r="I113" s="127" t="s">
        <v>110</v>
      </c>
      <c r="J113" s="128"/>
      <c r="K113" s="125"/>
      <c r="L113" s="127" t="s">
        <v>110</v>
      </c>
      <c r="M113" s="128"/>
    </row>
    <row r="114" spans="1:7">
      <c r="A114"/>
      <c r="G114" s="100"/>
    </row>
    <row r="115" spans="1:1">
      <c r="A115" s="21" t="s">
        <v>111</v>
      </c>
    </row>
    <row r="116" spans="1:1">
      <c r="A116"/>
    </row>
    <row r="117" spans="1:1">
      <c r="A117"/>
    </row>
  </sheetData>
  <sheetProtection algorithmName="SHA-512" hashValue="CnCqzqBBvZBtmgDaYz3j2hC/DCzhrWtngAKvqHTi7b2NgBlDZkXxDeXMmvS3M0lhCp/R2gol9OpbaaH/KpJUBA==" saltValue="h4jbl2i8ffK0B+H78qsTcg==" spinCount="100000" sheet="1" autoFilter="0" objects="1"/>
  <sortState ref="A29:CF34">
    <sortCondition ref="A29:A34"/>
  </sortState>
  <mergeCells count="9">
    <mergeCell ref="A1:G1"/>
    <mergeCell ref="H1:J1"/>
    <mergeCell ref="K1:M1"/>
    <mergeCell ref="B2:G2"/>
    <mergeCell ref="H2:J2"/>
    <mergeCell ref="K2:M2"/>
    <mergeCell ref="I113:J113"/>
    <mergeCell ref="L113:M113"/>
    <mergeCell ref="A2:A3"/>
  </mergeCells>
  <printOptions horizontalCentered="1"/>
  <pageMargins left="0.196850393700787" right="0.196850393700787" top="0.78740157480315" bottom="0.196850393700787" header="0.511811023622047" footer="0.511811023622047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4"/>
  <sheetViews>
    <sheetView showGridLines="0" tabSelected="1" workbookViewId="0">
      <pane ySplit="4" topLeftCell="A71" activePane="bottomLeft" state="frozen"/>
      <selection/>
      <selection pane="bottomLeft" activeCell="E93" sqref="E93"/>
    </sheetView>
  </sheetViews>
  <sheetFormatPr defaultColWidth="9" defaultRowHeight="12.75"/>
  <cols>
    <col min="1" max="1" width="35.5714285714286" style="23" customWidth="1"/>
    <col min="2" max="2" width="15.1428571428571" style="23" customWidth="1"/>
    <col min="3" max="3" width="22.5714285714286" style="23" customWidth="1"/>
    <col min="4" max="4" width="6.71428571428571" customWidth="1"/>
    <col min="5" max="5" width="10.4285714285714" customWidth="1"/>
    <col min="6" max="6" width="6.71428571428571" customWidth="1"/>
    <col min="7" max="7" width="7.57142857142857" customWidth="1"/>
    <col min="8" max="8" width="10.5714285714286" customWidth="1"/>
    <col min="9" max="9" width="8" customWidth="1"/>
    <col min="10" max="10" width="29.5714285714286" customWidth="1"/>
    <col min="11" max="11" width="22.2857142857143" customWidth="1"/>
    <col min="12" max="12" width="5.42857142857143" customWidth="1"/>
    <col min="13" max="13" width="24.7142857142857" customWidth="1"/>
    <col min="14" max="14" width="22.2857142857143" customWidth="1"/>
    <col min="15" max="15" width="11.1428571428571" customWidth="1"/>
  </cols>
  <sheetData>
    <row r="1" ht="33.95" customHeight="1" spans="1:15">
      <c r="A1" s="62" t="s">
        <v>112</v>
      </c>
      <c r="B1" s="63"/>
      <c r="C1" s="63"/>
      <c r="D1" s="63"/>
      <c r="E1" s="63"/>
      <c r="F1" s="63"/>
      <c r="G1" s="63"/>
      <c r="H1" s="63"/>
      <c r="I1" s="78"/>
      <c r="J1" s="79" t="s">
        <v>113</v>
      </c>
      <c r="K1" s="80"/>
      <c r="L1" s="81"/>
      <c r="M1" s="79" t="s">
        <v>114</v>
      </c>
      <c r="N1" s="80"/>
      <c r="O1" s="81"/>
    </row>
    <row r="2" s="59" customFormat="1" ht="12" spans="1:15">
      <c r="A2" s="64" t="s">
        <v>115</v>
      </c>
      <c r="B2" s="64" t="s">
        <v>116</v>
      </c>
      <c r="C2" s="64" t="s">
        <v>117</v>
      </c>
      <c r="D2" s="65">
        <v>2023</v>
      </c>
      <c r="E2" s="66"/>
      <c r="F2" s="66"/>
      <c r="G2" s="66"/>
      <c r="H2" s="66"/>
      <c r="I2" s="82"/>
      <c r="J2" s="65">
        <v>2023</v>
      </c>
      <c r="K2" s="66"/>
      <c r="L2" s="83"/>
      <c r="M2" s="65">
        <v>2023</v>
      </c>
      <c r="N2" s="66"/>
      <c r="O2" s="83"/>
    </row>
    <row r="3" s="59" customFormat="1" ht="12" customHeight="1" spans="1:15">
      <c r="A3" s="64"/>
      <c r="B3" s="64"/>
      <c r="C3" s="64"/>
      <c r="D3" s="65" t="s">
        <v>118</v>
      </c>
      <c r="E3" s="66"/>
      <c r="F3" s="66"/>
      <c r="G3" s="66"/>
      <c r="H3" s="66"/>
      <c r="I3" s="82"/>
      <c r="J3" s="65" t="s">
        <v>118</v>
      </c>
      <c r="K3" s="66"/>
      <c r="L3" s="82"/>
      <c r="M3" s="65" t="s">
        <v>118</v>
      </c>
      <c r="N3" s="66"/>
      <c r="O3" s="82"/>
    </row>
    <row r="4" s="59" customFormat="1" ht="12" customHeight="1" spans="1:15">
      <c r="A4" s="64"/>
      <c r="B4" s="64"/>
      <c r="C4" s="64"/>
      <c r="D4" s="67" t="s">
        <v>4</v>
      </c>
      <c r="E4" s="67" t="s">
        <v>119</v>
      </c>
      <c r="F4" s="67" t="s">
        <v>6</v>
      </c>
      <c r="G4" s="67" t="s">
        <v>7</v>
      </c>
      <c r="H4" s="67" t="s">
        <v>8</v>
      </c>
      <c r="I4" s="67" t="s">
        <v>9</v>
      </c>
      <c r="J4" s="84" t="s">
        <v>10</v>
      </c>
      <c r="K4" s="67" t="s">
        <v>8</v>
      </c>
      <c r="L4" s="67" t="s">
        <v>9</v>
      </c>
      <c r="M4" s="67" t="s">
        <v>11</v>
      </c>
      <c r="N4" s="67" t="s">
        <v>8</v>
      </c>
      <c r="O4" s="67" t="s">
        <v>9</v>
      </c>
    </row>
    <row r="5" s="60" customFormat="1" spans="1:15">
      <c r="A5" s="68" t="s">
        <v>12</v>
      </c>
      <c r="B5" s="69"/>
      <c r="C5" s="69"/>
      <c r="D5" s="70">
        <f>SUM(D6,D36,D58,D72,D48)</f>
        <v>195</v>
      </c>
      <c r="E5" s="70">
        <f>SUM(E6+E36+E48+E58+E72)</f>
        <v>21</v>
      </c>
      <c r="F5" s="70">
        <f t="shared" ref="F5:J5" si="0">SUM(F6,F36,F58,F72,F48)</f>
        <v>184</v>
      </c>
      <c r="G5" s="70">
        <f t="shared" si="0"/>
        <v>0</v>
      </c>
      <c r="H5" s="70">
        <f t="shared" si="0"/>
        <v>275</v>
      </c>
      <c r="I5" s="70">
        <f t="shared" si="0"/>
        <v>675</v>
      </c>
      <c r="J5" s="70">
        <f t="shared" si="0"/>
        <v>19</v>
      </c>
      <c r="K5" s="70">
        <f>SUM(K6+K36+K48+K58+K72)</f>
        <v>2</v>
      </c>
      <c r="L5" s="70">
        <f t="shared" ref="L5:O5" si="1">SUM(L6,L36,L58,L72,L48)</f>
        <v>21</v>
      </c>
      <c r="M5" s="70">
        <f t="shared" si="1"/>
        <v>11</v>
      </c>
      <c r="N5" s="70">
        <f>SUM(N6+N36+N48+N58+N72)</f>
        <v>4</v>
      </c>
      <c r="O5" s="70">
        <f t="shared" si="1"/>
        <v>15</v>
      </c>
    </row>
    <row r="6" s="1" customFormat="1" ht="12" customHeight="1" spans="1:15">
      <c r="A6" s="69" t="s">
        <v>13</v>
      </c>
      <c r="B6" s="69"/>
      <c r="C6" s="64"/>
      <c r="D6" s="71">
        <f>SUM(D7:D35)</f>
        <v>64</v>
      </c>
      <c r="E6" s="71">
        <f t="shared" ref="E6:K6" si="2">SUM(E7:E35)</f>
        <v>7</v>
      </c>
      <c r="F6" s="71">
        <f>SUM(F8:F35)</f>
        <v>66</v>
      </c>
      <c r="G6" s="71">
        <f t="shared" si="2"/>
        <v>0</v>
      </c>
      <c r="H6" s="71">
        <f t="shared" si="2"/>
        <v>101</v>
      </c>
      <c r="I6" s="85">
        <f>SUM(D6:H6)</f>
        <v>238</v>
      </c>
      <c r="J6" s="71">
        <f t="shared" si="2"/>
        <v>6</v>
      </c>
      <c r="K6" s="71">
        <f t="shared" si="2"/>
        <v>0</v>
      </c>
      <c r="L6" s="85">
        <f>SUM(J6:K6)</f>
        <v>6</v>
      </c>
      <c r="M6" s="71">
        <f>SUM(M7:M35)</f>
        <v>5</v>
      </c>
      <c r="N6" s="71">
        <f>SUM(N7:N35)</f>
        <v>1</v>
      </c>
      <c r="O6" s="85">
        <f>SUM(M6:N6)</f>
        <v>6</v>
      </c>
    </row>
    <row r="7" ht="12" customHeight="1" spans="1:15">
      <c r="A7" s="72" t="s">
        <v>120</v>
      </c>
      <c r="B7" s="72"/>
      <c r="C7" s="72"/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f>SUM(D7:H7)</f>
        <v>0</v>
      </c>
      <c r="J7" s="73">
        <v>0</v>
      </c>
      <c r="K7" s="73">
        <v>0</v>
      </c>
      <c r="L7" s="73">
        <f>SUM(J7:K7)</f>
        <v>0</v>
      </c>
      <c r="M7" s="73">
        <v>0</v>
      </c>
      <c r="N7" s="73">
        <v>0</v>
      </c>
      <c r="O7" s="73">
        <f>SUM(M7:N7)</f>
        <v>0</v>
      </c>
    </row>
    <row r="8" ht="12" customHeight="1" spans="1:15">
      <c r="A8" s="72" t="s">
        <v>121</v>
      </c>
      <c r="B8" s="72" t="s">
        <v>122</v>
      </c>
      <c r="C8" s="72" t="s">
        <v>123</v>
      </c>
      <c r="D8" s="73">
        <v>2</v>
      </c>
      <c r="E8" s="73">
        <v>1</v>
      </c>
      <c r="F8" s="73">
        <v>2</v>
      </c>
      <c r="G8" s="73">
        <v>0</v>
      </c>
      <c r="H8" s="73">
        <v>5</v>
      </c>
      <c r="I8" s="73">
        <f t="shared" ref="I8:I35" si="3">SUM(D8:H8)</f>
        <v>10</v>
      </c>
      <c r="J8" s="73">
        <v>0</v>
      </c>
      <c r="K8" s="73">
        <v>0</v>
      </c>
      <c r="L8" s="73">
        <f t="shared" ref="L8:L35" si="4">SUM(J8:K8)</f>
        <v>0</v>
      </c>
      <c r="M8" s="73">
        <v>1</v>
      </c>
      <c r="N8" s="73">
        <v>1</v>
      </c>
      <c r="O8" s="73">
        <f t="shared" ref="O8:O35" si="5">SUM(M8:N8)</f>
        <v>2</v>
      </c>
    </row>
    <row r="9" ht="12" customHeight="1" spans="1:15">
      <c r="A9" s="72" t="s">
        <v>124</v>
      </c>
      <c r="B9" s="72" t="s">
        <v>122</v>
      </c>
      <c r="C9" s="72" t="s">
        <v>125</v>
      </c>
      <c r="D9" s="73">
        <v>0</v>
      </c>
      <c r="E9" s="73">
        <v>0</v>
      </c>
      <c r="F9" s="73">
        <v>0</v>
      </c>
      <c r="G9" s="73">
        <v>0</v>
      </c>
      <c r="H9" s="73">
        <v>1</v>
      </c>
      <c r="I9" s="73">
        <f t="shared" si="3"/>
        <v>1</v>
      </c>
      <c r="J9" s="73">
        <v>0</v>
      </c>
      <c r="K9" s="73">
        <v>0</v>
      </c>
      <c r="L9" s="73">
        <f t="shared" si="4"/>
        <v>0</v>
      </c>
      <c r="M9" s="73">
        <v>0</v>
      </c>
      <c r="N9" s="73">
        <v>0</v>
      </c>
      <c r="O9" s="73">
        <f t="shared" si="5"/>
        <v>0</v>
      </c>
    </row>
    <row r="10" ht="12" customHeight="1" spans="1:15">
      <c r="A10" s="72" t="s">
        <v>126</v>
      </c>
      <c r="B10" s="72" t="s">
        <v>122</v>
      </c>
      <c r="C10" s="72" t="s">
        <v>127</v>
      </c>
      <c r="D10" s="73">
        <v>4</v>
      </c>
      <c r="E10" s="73">
        <v>0</v>
      </c>
      <c r="F10" s="73">
        <v>4</v>
      </c>
      <c r="G10" s="73">
        <v>0</v>
      </c>
      <c r="H10" s="73">
        <v>2</v>
      </c>
      <c r="I10" s="73">
        <f t="shared" si="3"/>
        <v>10</v>
      </c>
      <c r="J10" s="73">
        <v>0</v>
      </c>
      <c r="K10" s="73">
        <v>0</v>
      </c>
      <c r="L10" s="73">
        <f t="shared" si="4"/>
        <v>0</v>
      </c>
      <c r="M10" s="73">
        <v>0</v>
      </c>
      <c r="N10" s="73">
        <v>0</v>
      </c>
      <c r="O10" s="73">
        <f t="shared" si="5"/>
        <v>0</v>
      </c>
    </row>
    <row r="11" ht="12" customHeight="1" spans="1:15">
      <c r="A11" s="72" t="s">
        <v>128</v>
      </c>
      <c r="B11" s="72" t="s">
        <v>122</v>
      </c>
      <c r="C11" s="72" t="s">
        <v>123</v>
      </c>
      <c r="D11" s="73">
        <v>5</v>
      </c>
      <c r="E11" s="73">
        <v>0</v>
      </c>
      <c r="F11" s="73">
        <v>2</v>
      </c>
      <c r="G11" s="73">
        <v>0</v>
      </c>
      <c r="H11" s="73">
        <v>6</v>
      </c>
      <c r="I11" s="73">
        <f t="shared" si="3"/>
        <v>13</v>
      </c>
      <c r="J11" s="73">
        <v>0</v>
      </c>
      <c r="K11" s="73">
        <v>0</v>
      </c>
      <c r="L11" s="73">
        <f t="shared" si="4"/>
        <v>0</v>
      </c>
      <c r="M11" s="73">
        <v>0</v>
      </c>
      <c r="N11" s="73">
        <v>0</v>
      </c>
      <c r="O11" s="73">
        <f t="shared" si="5"/>
        <v>0</v>
      </c>
    </row>
    <row r="12" ht="12" customHeight="1" spans="1:15">
      <c r="A12" s="72" t="s">
        <v>129</v>
      </c>
      <c r="B12" s="72" t="s">
        <v>122</v>
      </c>
      <c r="C12" s="72" t="s">
        <v>127</v>
      </c>
      <c r="D12" s="73">
        <v>8</v>
      </c>
      <c r="E12" s="73">
        <v>0</v>
      </c>
      <c r="F12" s="73">
        <v>4</v>
      </c>
      <c r="G12" s="73">
        <v>0</v>
      </c>
      <c r="H12" s="73">
        <v>0</v>
      </c>
      <c r="I12" s="73">
        <f t="shared" si="3"/>
        <v>12</v>
      </c>
      <c r="J12" s="73">
        <v>0</v>
      </c>
      <c r="K12" s="73">
        <v>0</v>
      </c>
      <c r="L12" s="73">
        <f t="shared" si="4"/>
        <v>0</v>
      </c>
      <c r="M12" s="73">
        <v>1</v>
      </c>
      <c r="N12" s="73">
        <v>0</v>
      </c>
      <c r="O12" s="73">
        <f t="shared" si="5"/>
        <v>1</v>
      </c>
    </row>
    <row r="13" ht="12" customHeight="1" spans="1:15">
      <c r="A13" s="72" t="s">
        <v>130</v>
      </c>
      <c r="B13" s="72" t="s">
        <v>122</v>
      </c>
      <c r="C13" s="72" t="s">
        <v>123</v>
      </c>
      <c r="D13" s="73">
        <v>0</v>
      </c>
      <c r="E13" s="73">
        <v>0</v>
      </c>
      <c r="F13" s="73">
        <v>2</v>
      </c>
      <c r="G13" s="73">
        <v>0</v>
      </c>
      <c r="H13" s="73">
        <v>4</v>
      </c>
      <c r="I13" s="73">
        <f t="shared" si="3"/>
        <v>6</v>
      </c>
      <c r="J13" s="73">
        <v>0</v>
      </c>
      <c r="K13" s="73">
        <v>0</v>
      </c>
      <c r="L13" s="73">
        <f t="shared" si="4"/>
        <v>0</v>
      </c>
      <c r="M13" s="73">
        <v>0</v>
      </c>
      <c r="N13" s="73">
        <v>0</v>
      </c>
      <c r="O13" s="73">
        <f t="shared" si="5"/>
        <v>0</v>
      </c>
    </row>
    <row r="14" ht="12" customHeight="1" spans="1:15">
      <c r="A14" s="72" t="s">
        <v>131</v>
      </c>
      <c r="B14" s="72" t="s">
        <v>122</v>
      </c>
      <c r="C14" s="72" t="s">
        <v>123</v>
      </c>
      <c r="D14" s="73">
        <v>5</v>
      </c>
      <c r="E14" s="73">
        <v>0</v>
      </c>
      <c r="F14" s="73">
        <v>4</v>
      </c>
      <c r="G14" s="73">
        <v>0</v>
      </c>
      <c r="H14" s="73">
        <v>1</v>
      </c>
      <c r="I14" s="73">
        <f t="shared" si="3"/>
        <v>10</v>
      </c>
      <c r="J14" s="73">
        <v>1</v>
      </c>
      <c r="K14" s="73">
        <v>0</v>
      </c>
      <c r="L14" s="73">
        <f t="shared" si="4"/>
        <v>1</v>
      </c>
      <c r="M14" s="73">
        <v>0</v>
      </c>
      <c r="N14" s="73">
        <v>0</v>
      </c>
      <c r="O14" s="73">
        <f t="shared" si="5"/>
        <v>0</v>
      </c>
    </row>
    <row r="15" ht="12" customHeight="1" spans="1:15">
      <c r="A15" s="72" t="s">
        <v>132</v>
      </c>
      <c r="B15" s="72" t="s">
        <v>122</v>
      </c>
      <c r="C15" s="72" t="s">
        <v>127</v>
      </c>
      <c r="D15" s="73">
        <v>0</v>
      </c>
      <c r="E15" s="73">
        <v>0</v>
      </c>
      <c r="F15" s="73">
        <v>2</v>
      </c>
      <c r="G15" s="73">
        <v>0</v>
      </c>
      <c r="H15" s="73">
        <v>2</v>
      </c>
      <c r="I15" s="73">
        <f t="shared" si="3"/>
        <v>4</v>
      </c>
      <c r="J15" s="73">
        <v>0</v>
      </c>
      <c r="K15" s="73">
        <v>0</v>
      </c>
      <c r="L15" s="73">
        <f t="shared" si="4"/>
        <v>0</v>
      </c>
      <c r="M15" s="73">
        <v>0</v>
      </c>
      <c r="N15" s="73">
        <v>0</v>
      </c>
      <c r="O15" s="73">
        <f t="shared" si="5"/>
        <v>0</v>
      </c>
    </row>
    <row r="16" ht="12" customHeight="1" spans="1:15">
      <c r="A16" s="72" t="s">
        <v>133</v>
      </c>
      <c r="B16" s="72" t="s">
        <v>122</v>
      </c>
      <c r="C16" s="72" t="s">
        <v>123</v>
      </c>
      <c r="D16" s="73">
        <v>1</v>
      </c>
      <c r="E16" s="73">
        <v>0</v>
      </c>
      <c r="F16" s="73">
        <v>4</v>
      </c>
      <c r="G16" s="73">
        <v>0</v>
      </c>
      <c r="H16" s="73">
        <v>2</v>
      </c>
      <c r="I16" s="73">
        <f t="shared" si="3"/>
        <v>7</v>
      </c>
      <c r="J16" s="73">
        <v>1</v>
      </c>
      <c r="K16" s="73">
        <v>0</v>
      </c>
      <c r="L16" s="73">
        <f t="shared" si="4"/>
        <v>1</v>
      </c>
      <c r="M16" s="73">
        <v>0</v>
      </c>
      <c r="N16" s="73">
        <v>0</v>
      </c>
      <c r="O16" s="73">
        <f t="shared" si="5"/>
        <v>0</v>
      </c>
    </row>
    <row r="17" ht="12" customHeight="1" spans="1:15">
      <c r="A17" s="72" t="s">
        <v>134</v>
      </c>
      <c r="B17" s="72" t="s">
        <v>122</v>
      </c>
      <c r="C17" s="72" t="s">
        <v>127</v>
      </c>
      <c r="D17" s="73">
        <v>2</v>
      </c>
      <c r="E17" s="73">
        <v>0</v>
      </c>
      <c r="F17" s="73">
        <v>1</v>
      </c>
      <c r="G17" s="73">
        <v>0</v>
      </c>
      <c r="H17" s="73">
        <v>3</v>
      </c>
      <c r="I17" s="73">
        <f t="shared" si="3"/>
        <v>6</v>
      </c>
      <c r="J17" s="73">
        <v>0</v>
      </c>
      <c r="K17" s="73">
        <v>0</v>
      </c>
      <c r="L17" s="73">
        <f t="shared" si="4"/>
        <v>0</v>
      </c>
      <c r="M17" s="73">
        <v>0</v>
      </c>
      <c r="N17" s="73">
        <v>0</v>
      </c>
      <c r="O17" s="73">
        <f t="shared" si="5"/>
        <v>0</v>
      </c>
    </row>
    <row r="18" ht="12" customHeight="1" spans="1:15">
      <c r="A18" s="72" t="s">
        <v>135</v>
      </c>
      <c r="B18" s="72" t="s">
        <v>122</v>
      </c>
      <c r="C18" s="72" t="s">
        <v>127</v>
      </c>
      <c r="D18" s="73">
        <v>2</v>
      </c>
      <c r="E18" s="73">
        <v>1</v>
      </c>
      <c r="F18" s="73">
        <v>4</v>
      </c>
      <c r="G18" s="73">
        <v>0</v>
      </c>
      <c r="H18" s="73">
        <v>8</v>
      </c>
      <c r="I18" s="73">
        <f t="shared" si="3"/>
        <v>15</v>
      </c>
      <c r="J18" s="73">
        <v>0</v>
      </c>
      <c r="K18" s="73">
        <v>0</v>
      </c>
      <c r="L18" s="73">
        <f t="shared" si="4"/>
        <v>0</v>
      </c>
      <c r="M18" s="73">
        <v>0</v>
      </c>
      <c r="N18" s="73">
        <v>0</v>
      </c>
      <c r="O18" s="73">
        <f t="shared" si="5"/>
        <v>0</v>
      </c>
    </row>
    <row r="19" ht="12" customHeight="1" spans="1:15">
      <c r="A19" s="72" t="s">
        <v>136</v>
      </c>
      <c r="B19" s="72" t="s">
        <v>122</v>
      </c>
      <c r="C19" s="72" t="s">
        <v>127</v>
      </c>
      <c r="D19" s="73">
        <v>1</v>
      </c>
      <c r="E19" s="73">
        <v>0</v>
      </c>
      <c r="F19" s="73">
        <v>2</v>
      </c>
      <c r="G19" s="73">
        <v>0</v>
      </c>
      <c r="H19" s="73">
        <v>2</v>
      </c>
      <c r="I19" s="73">
        <f t="shared" si="3"/>
        <v>5</v>
      </c>
      <c r="J19" s="73">
        <v>0</v>
      </c>
      <c r="K19" s="73">
        <v>0</v>
      </c>
      <c r="L19" s="73">
        <f t="shared" si="4"/>
        <v>0</v>
      </c>
      <c r="M19" s="73">
        <v>0</v>
      </c>
      <c r="N19" s="73">
        <v>0</v>
      </c>
      <c r="O19" s="73">
        <f t="shared" si="5"/>
        <v>0</v>
      </c>
    </row>
    <row r="20" ht="12" customHeight="1" spans="1:15">
      <c r="A20" s="72" t="s">
        <v>137</v>
      </c>
      <c r="B20" s="72" t="s">
        <v>122</v>
      </c>
      <c r="C20" s="72" t="s">
        <v>127</v>
      </c>
      <c r="D20" s="73">
        <v>4</v>
      </c>
      <c r="E20" s="73">
        <v>2</v>
      </c>
      <c r="F20" s="73">
        <v>5</v>
      </c>
      <c r="G20" s="73">
        <v>0</v>
      </c>
      <c r="H20" s="73">
        <v>10</v>
      </c>
      <c r="I20" s="73">
        <f t="shared" si="3"/>
        <v>21</v>
      </c>
      <c r="J20" s="73">
        <v>0</v>
      </c>
      <c r="K20" s="73">
        <v>0</v>
      </c>
      <c r="L20" s="73">
        <f t="shared" si="4"/>
        <v>0</v>
      </c>
      <c r="M20" s="73">
        <v>0</v>
      </c>
      <c r="N20" s="73">
        <v>0</v>
      </c>
      <c r="O20" s="73">
        <f t="shared" si="5"/>
        <v>0</v>
      </c>
    </row>
    <row r="21" ht="12" customHeight="1" spans="1:15">
      <c r="A21" s="72" t="s">
        <v>138</v>
      </c>
      <c r="B21" s="72" t="s">
        <v>122</v>
      </c>
      <c r="C21" s="72" t="s">
        <v>125</v>
      </c>
      <c r="D21" s="73">
        <v>1</v>
      </c>
      <c r="E21" s="73">
        <v>0</v>
      </c>
      <c r="F21" s="73">
        <v>1</v>
      </c>
      <c r="G21" s="73">
        <v>0</v>
      </c>
      <c r="H21" s="73">
        <v>0</v>
      </c>
      <c r="I21" s="73">
        <f t="shared" si="3"/>
        <v>2</v>
      </c>
      <c r="J21" s="73">
        <v>0</v>
      </c>
      <c r="K21" s="73">
        <v>0</v>
      </c>
      <c r="L21" s="73">
        <f t="shared" si="4"/>
        <v>0</v>
      </c>
      <c r="M21" s="73">
        <v>0</v>
      </c>
      <c r="N21" s="73">
        <v>0</v>
      </c>
      <c r="O21" s="73">
        <f t="shared" si="5"/>
        <v>0</v>
      </c>
    </row>
    <row r="22" ht="12" customHeight="1" spans="1:15">
      <c r="A22" s="72" t="s">
        <v>139</v>
      </c>
      <c r="B22" s="72" t="s">
        <v>122</v>
      </c>
      <c r="C22" s="72" t="s">
        <v>123</v>
      </c>
      <c r="D22" s="73">
        <v>3</v>
      </c>
      <c r="E22" s="73">
        <v>0</v>
      </c>
      <c r="F22" s="73">
        <v>2</v>
      </c>
      <c r="G22" s="73">
        <v>0</v>
      </c>
      <c r="H22" s="73">
        <v>5</v>
      </c>
      <c r="I22" s="73">
        <f t="shared" si="3"/>
        <v>10</v>
      </c>
      <c r="J22" s="73">
        <v>0</v>
      </c>
      <c r="K22" s="73">
        <v>0</v>
      </c>
      <c r="L22" s="73">
        <f t="shared" si="4"/>
        <v>0</v>
      </c>
      <c r="M22" s="73">
        <v>0</v>
      </c>
      <c r="N22" s="73">
        <v>0</v>
      </c>
      <c r="O22" s="73">
        <f t="shared" si="5"/>
        <v>0</v>
      </c>
    </row>
    <row r="23" ht="12" customHeight="1" spans="1:15">
      <c r="A23" s="72" t="s">
        <v>139</v>
      </c>
      <c r="B23" s="72" t="s">
        <v>140</v>
      </c>
      <c r="C23" s="72" t="s">
        <v>125</v>
      </c>
      <c r="D23" s="73">
        <v>3</v>
      </c>
      <c r="E23" s="73">
        <v>0</v>
      </c>
      <c r="F23" s="73">
        <v>2</v>
      </c>
      <c r="G23" s="73">
        <v>0</v>
      </c>
      <c r="H23" s="73">
        <v>7</v>
      </c>
      <c r="I23" s="73">
        <f t="shared" si="3"/>
        <v>12</v>
      </c>
      <c r="J23" s="73">
        <v>0</v>
      </c>
      <c r="K23" s="73">
        <v>0</v>
      </c>
      <c r="L23" s="73">
        <f t="shared" si="4"/>
        <v>0</v>
      </c>
      <c r="M23" s="73">
        <v>0</v>
      </c>
      <c r="N23" s="73">
        <v>0</v>
      </c>
      <c r="O23" s="73">
        <f t="shared" si="5"/>
        <v>0</v>
      </c>
    </row>
    <row r="24" ht="12" customHeight="1" spans="1:15">
      <c r="A24" s="72" t="s">
        <v>141</v>
      </c>
      <c r="B24" s="72" t="s">
        <v>122</v>
      </c>
      <c r="C24" s="72" t="s">
        <v>123</v>
      </c>
      <c r="D24" s="73">
        <v>1</v>
      </c>
      <c r="E24" s="73">
        <v>0</v>
      </c>
      <c r="F24" s="73">
        <v>0</v>
      </c>
      <c r="G24" s="73">
        <v>0</v>
      </c>
      <c r="H24" s="73">
        <v>5</v>
      </c>
      <c r="I24" s="73">
        <f t="shared" si="3"/>
        <v>6</v>
      </c>
      <c r="J24" s="73">
        <v>1</v>
      </c>
      <c r="K24" s="73">
        <v>0</v>
      </c>
      <c r="L24" s="73">
        <f t="shared" si="4"/>
        <v>1</v>
      </c>
      <c r="M24" s="73">
        <v>0</v>
      </c>
      <c r="N24" s="73">
        <v>0</v>
      </c>
      <c r="O24" s="73">
        <f t="shared" si="5"/>
        <v>0</v>
      </c>
    </row>
    <row r="25" ht="12" customHeight="1" spans="1:15">
      <c r="A25" s="72" t="s">
        <v>142</v>
      </c>
      <c r="B25" s="72" t="s">
        <v>122</v>
      </c>
      <c r="C25" s="72" t="s">
        <v>123</v>
      </c>
      <c r="D25" s="73">
        <v>2</v>
      </c>
      <c r="E25" s="73">
        <v>0</v>
      </c>
      <c r="F25" s="73">
        <v>3</v>
      </c>
      <c r="G25" s="73">
        <v>0</v>
      </c>
      <c r="H25" s="73">
        <v>4</v>
      </c>
      <c r="I25" s="73">
        <f t="shared" si="3"/>
        <v>9</v>
      </c>
      <c r="J25" s="73">
        <v>2</v>
      </c>
      <c r="K25" s="73">
        <v>0</v>
      </c>
      <c r="L25" s="73">
        <f t="shared" si="4"/>
        <v>2</v>
      </c>
      <c r="M25" s="73">
        <v>1</v>
      </c>
      <c r="N25" s="73">
        <v>0</v>
      </c>
      <c r="O25" s="73">
        <f t="shared" si="5"/>
        <v>1</v>
      </c>
    </row>
    <row r="26" spans="1:15">
      <c r="A26" s="72" t="s">
        <v>143</v>
      </c>
      <c r="B26" s="72" t="s">
        <v>122</v>
      </c>
      <c r="C26" s="72" t="s">
        <v>127</v>
      </c>
      <c r="D26" s="73">
        <v>4</v>
      </c>
      <c r="E26" s="73">
        <v>0</v>
      </c>
      <c r="F26" s="73">
        <v>6</v>
      </c>
      <c r="G26" s="73">
        <v>0</v>
      </c>
      <c r="H26" s="73">
        <v>9</v>
      </c>
      <c r="I26" s="73">
        <f t="shared" si="3"/>
        <v>19</v>
      </c>
      <c r="J26" s="73">
        <v>0</v>
      </c>
      <c r="K26" s="73">
        <v>0</v>
      </c>
      <c r="L26" s="73">
        <f t="shared" si="4"/>
        <v>0</v>
      </c>
      <c r="M26" s="73">
        <v>1</v>
      </c>
      <c r="N26" s="73">
        <v>0</v>
      </c>
      <c r="O26" s="73">
        <f t="shared" si="5"/>
        <v>1</v>
      </c>
    </row>
    <row r="27" ht="12" customHeight="1" spans="1:15">
      <c r="A27" s="72" t="s">
        <v>144</v>
      </c>
      <c r="B27" s="72" t="s">
        <v>122</v>
      </c>
      <c r="C27" s="72" t="s">
        <v>123</v>
      </c>
      <c r="D27" s="73">
        <v>0</v>
      </c>
      <c r="E27" s="73">
        <v>0</v>
      </c>
      <c r="F27" s="73">
        <v>1</v>
      </c>
      <c r="G27" s="73">
        <v>0</v>
      </c>
      <c r="H27" s="73">
        <v>0</v>
      </c>
      <c r="I27" s="73">
        <f t="shared" si="3"/>
        <v>1</v>
      </c>
      <c r="J27" s="73">
        <v>0</v>
      </c>
      <c r="K27" s="73">
        <v>0</v>
      </c>
      <c r="L27" s="73">
        <f t="shared" si="4"/>
        <v>0</v>
      </c>
      <c r="M27" s="73">
        <v>0</v>
      </c>
      <c r="N27" s="73">
        <v>0</v>
      </c>
      <c r="O27" s="73">
        <f t="shared" si="5"/>
        <v>0</v>
      </c>
    </row>
    <row r="28" ht="12" customHeight="1" spans="1:15">
      <c r="A28" s="72" t="s">
        <v>144</v>
      </c>
      <c r="B28" s="72" t="s">
        <v>145</v>
      </c>
      <c r="C28" s="72" t="s">
        <v>123</v>
      </c>
      <c r="D28" s="73">
        <v>4</v>
      </c>
      <c r="E28" s="73">
        <v>1</v>
      </c>
      <c r="F28" s="73">
        <v>5</v>
      </c>
      <c r="G28" s="73">
        <v>0</v>
      </c>
      <c r="H28" s="73">
        <v>7</v>
      </c>
      <c r="I28" s="73">
        <f t="shared" si="3"/>
        <v>17</v>
      </c>
      <c r="J28" s="73">
        <v>0</v>
      </c>
      <c r="K28" s="73">
        <v>0</v>
      </c>
      <c r="L28" s="73">
        <f t="shared" si="4"/>
        <v>0</v>
      </c>
      <c r="M28" s="73">
        <v>0</v>
      </c>
      <c r="N28" s="73">
        <v>0</v>
      </c>
      <c r="O28" s="73">
        <f t="shared" si="5"/>
        <v>0</v>
      </c>
    </row>
    <row r="29" ht="12" customHeight="1" spans="1:15">
      <c r="A29" s="72" t="s">
        <v>144</v>
      </c>
      <c r="B29" s="72" t="s">
        <v>140</v>
      </c>
      <c r="C29" s="72" t="s">
        <v>125</v>
      </c>
      <c r="D29" s="73">
        <v>0</v>
      </c>
      <c r="E29" s="73">
        <v>0</v>
      </c>
      <c r="F29" s="73">
        <v>4</v>
      </c>
      <c r="G29" s="73">
        <v>0</v>
      </c>
      <c r="H29" s="73">
        <v>2</v>
      </c>
      <c r="I29" s="73">
        <f t="shared" si="3"/>
        <v>6</v>
      </c>
      <c r="J29" s="73">
        <v>0</v>
      </c>
      <c r="K29" s="73">
        <v>0</v>
      </c>
      <c r="L29" s="73">
        <f t="shared" si="4"/>
        <v>0</v>
      </c>
      <c r="M29" s="73">
        <v>0</v>
      </c>
      <c r="N29" s="73">
        <v>0</v>
      </c>
      <c r="O29" s="73">
        <f t="shared" si="5"/>
        <v>0</v>
      </c>
    </row>
    <row r="30" ht="12" customHeight="1" spans="1:15">
      <c r="A30" s="72" t="s">
        <v>146</v>
      </c>
      <c r="B30" s="72" t="s">
        <v>122</v>
      </c>
      <c r="C30" s="72" t="s">
        <v>123</v>
      </c>
      <c r="D30" s="73">
        <v>1</v>
      </c>
      <c r="E30" s="73">
        <v>1</v>
      </c>
      <c r="F30" s="73">
        <v>1</v>
      </c>
      <c r="G30" s="73">
        <v>0</v>
      </c>
      <c r="H30" s="73">
        <v>4</v>
      </c>
      <c r="I30" s="73">
        <f t="shared" si="3"/>
        <v>7</v>
      </c>
      <c r="J30" s="73">
        <v>0</v>
      </c>
      <c r="K30" s="73">
        <v>0</v>
      </c>
      <c r="L30" s="73">
        <f t="shared" si="4"/>
        <v>0</v>
      </c>
      <c r="M30" s="73">
        <v>0</v>
      </c>
      <c r="N30" s="73">
        <v>0</v>
      </c>
      <c r="O30" s="73">
        <f t="shared" si="5"/>
        <v>0</v>
      </c>
    </row>
    <row r="31" ht="12" customHeight="1" spans="1:15">
      <c r="A31" s="72" t="s">
        <v>147</v>
      </c>
      <c r="B31" s="72" t="s">
        <v>122</v>
      </c>
      <c r="C31" s="72" t="s">
        <v>123</v>
      </c>
      <c r="D31" s="74">
        <v>7</v>
      </c>
      <c r="E31" s="74">
        <v>0</v>
      </c>
      <c r="F31" s="73">
        <v>3</v>
      </c>
      <c r="G31" s="73">
        <v>0</v>
      </c>
      <c r="H31" s="73">
        <v>5</v>
      </c>
      <c r="I31" s="73">
        <f t="shared" si="3"/>
        <v>15</v>
      </c>
      <c r="J31" s="74">
        <v>1</v>
      </c>
      <c r="K31" s="74">
        <v>0</v>
      </c>
      <c r="L31" s="73">
        <f t="shared" si="4"/>
        <v>1</v>
      </c>
      <c r="M31" s="74">
        <v>0</v>
      </c>
      <c r="N31" s="73">
        <v>0</v>
      </c>
      <c r="O31" s="73">
        <f t="shared" si="5"/>
        <v>0</v>
      </c>
    </row>
    <row r="32" ht="12" customHeight="1" spans="1:15">
      <c r="A32" s="72" t="s">
        <v>147</v>
      </c>
      <c r="B32" s="72" t="s">
        <v>140</v>
      </c>
      <c r="C32" s="72" t="s">
        <v>125</v>
      </c>
      <c r="D32" s="73">
        <v>1</v>
      </c>
      <c r="E32" s="73">
        <v>1</v>
      </c>
      <c r="F32" s="73">
        <v>0</v>
      </c>
      <c r="G32" s="73">
        <v>0</v>
      </c>
      <c r="H32" s="73">
        <v>4</v>
      </c>
      <c r="I32" s="73">
        <f t="shared" si="3"/>
        <v>6</v>
      </c>
      <c r="J32" s="73">
        <v>0</v>
      </c>
      <c r="K32" s="73">
        <v>0</v>
      </c>
      <c r="L32" s="73">
        <f t="shared" si="4"/>
        <v>0</v>
      </c>
      <c r="M32" s="73">
        <v>1</v>
      </c>
      <c r="N32" s="73">
        <v>0</v>
      </c>
      <c r="O32" s="73">
        <f t="shared" si="5"/>
        <v>1</v>
      </c>
    </row>
    <row r="33" ht="12" customHeight="1" spans="1:15">
      <c r="A33" s="72" t="s">
        <v>148</v>
      </c>
      <c r="B33" s="72" t="s">
        <v>122</v>
      </c>
      <c r="C33" s="72" t="s">
        <v>125</v>
      </c>
      <c r="D33" s="73">
        <v>2</v>
      </c>
      <c r="E33" s="73">
        <v>0</v>
      </c>
      <c r="F33" s="73">
        <v>2</v>
      </c>
      <c r="G33" s="73">
        <v>0</v>
      </c>
      <c r="H33" s="73">
        <v>2</v>
      </c>
      <c r="I33" s="73">
        <f t="shared" si="3"/>
        <v>6</v>
      </c>
      <c r="J33" s="73">
        <v>0</v>
      </c>
      <c r="K33" s="73">
        <v>0</v>
      </c>
      <c r="L33" s="73">
        <f t="shared" si="4"/>
        <v>0</v>
      </c>
      <c r="M33" s="73">
        <v>0</v>
      </c>
      <c r="N33" s="73">
        <v>0</v>
      </c>
      <c r="O33" s="73">
        <f t="shared" si="5"/>
        <v>0</v>
      </c>
    </row>
    <row r="34" ht="12" customHeight="1" spans="1:15">
      <c r="A34" s="72" t="s">
        <v>149</v>
      </c>
      <c r="B34" s="72"/>
      <c r="C34" s="72"/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f t="shared" si="3"/>
        <v>0</v>
      </c>
      <c r="J34" s="73">
        <v>0</v>
      </c>
      <c r="K34" s="73">
        <v>0</v>
      </c>
      <c r="L34" s="73">
        <f t="shared" si="4"/>
        <v>0</v>
      </c>
      <c r="M34" s="73">
        <v>0</v>
      </c>
      <c r="N34" s="73">
        <v>0</v>
      </c>
      <c r="O34" s="73">
        <f t="shared" si="5"/>
        <v>0</v>
      </c>
    </row>
    <row r="35" ht="12" customHeight="1" spans="1:15">
      <c r="A35" s="72" t="s">
        <v>150</v>
      </c>
      <c r="B35" s="72" t="s">
        <v>122</v>
      </c>
      <c r="C35" s="72" t="s">
        <v>125</v>
      </c>
      <c r="D35" s="73">
        <v>1</v>
      </c>
      <c r="E35" s="73">
        <v>0</v>
      </c>
      <c r="F35" s="73">
        <v>0</v>
      </c>
      <c r="G35" s="73">
        <v>0</v>
      </c>
      <c r="H35" s="73">
        <v>1</v>
      </c>
      <c r="I35" s="73">
        <f t="shared" si="3"/>
        <v>2</v>
      </c>
      <c r="J35" s="73">
        <v>0</v>
      </c>
      <c r="K35" s="73">
        <v>0</v>
      </c>
      <c r="L35" s="73">
        <f t="shared" si="4"/>
        <v>0</v>
      </c>
      <c r="M35" s="73">
        <v>0</v>
      </c>
      <c r="N35" s="73">
        <v>0</v>
      </c>
      <c r="O35" s="73">
        <f t="shared" si="5"/>
        <v>0</v>
      </c>
    </row>
    <row r="36" s="1" customFormat="1" ht="12" customHeight="1" spans="1:15">
      <c r="A36" s="75" t="s">
        <v>29</v>
      </c>
      <c r="B36" s="75"/>
      <c r="C36" s="75"/>
      <c r="D36" s="70">
        <f>SUM(D37:D46)</f>
        <v>44</v>
      </c>
      <c r="E36" s="70">
        <f>SUM(E37:E47)</f>
        <v>2</v>
      </c>
      <c r="F36" s="70">
        <f t="shared" ref="F36:J36" si="6">SUM(F37:F46)</f>
        <v>33</v>
      </c>
      <c r="G36" s="70">
        <v>0</v>
      </c>
      <c r="H36" s="70">
        <f t="shared" si="6"/>
        <v>55</v>
      </c>
      <c r="I36" s="85">
        <f>SUM(D36,F36,G36,H36+E36)</f>
        <v>134</v>
      </c>
      <c r="J36" s="70">
        <f t="shared" si="6"/>
        <v>3</v>
      </c>
      <c r="K36" s="70">
        <f>SUM(K37:K47)</f>
        <v>0</v>
      </c>
      <c r="L36" s="85">
        <f>SUM(J36+K36)</f>
        <v>3</v>
      </c>
      <c r="M36" s="70">
        <f>SUM(M37:M46)</f>
        <v>2</v>
      </c>
      <c r="N36" s="70">
        <f>SUM(N37:N47)</f>
        <v>1</v>
      </c>
      <c r="O36" s="70">
        <f>SUM(M36+N36)</f>
        <v>3</v>
      </c>
    </row>
    <row r="37" ht="12" customHeight="1" spans="1:15">
      <c r="A37" s="72" t="s">
        <v>151</v>
      </c>
      <c r="B37" s="72" t="s">
        <v>122</v>
      </c>
      <c r="C37" s="72" t="s">
        <v>127</v>
      </c>
      <c r="D37" s="74">
        <v>7</v>
      </c>
      <c r="E37" s="74">
        <v>1</v>
      </c>
      <c r="F37" s="74">
        <v>8</v>
      </c>
      <c r="G37" s="74">
        <v>0</v>
      </c>
      <c r="H37" s="74">
        <v>12</v>
      </c>
      <c r="I37" s="73">
        <f>SUM(D37:H37)</f>
        <v>28</v>
      </c>
      <c r="J37" s="74">
        <v>0</v>
      </c>
      <c r="K37" s="74">
        <v>0</v>
      </c>
      <c r="L37" s="73">
        <f>SUM(J37:K37)</f>
        <v>0</v>
      </c>
      <c r="M37" s="74">
        <v>0</v>
      </c>
      <c r="N37" s="74">
        <v>0</v>
      </c>
      <c r="O37" s="73">
        <f>SUM(M37:N37)</f>
        <v>0</v>
      </c>
    </row>
    <row r="38" ht="12" customHeight="1" spans="1:15">
      <c r="A38" s="72" t="s">
        <v>151</v>
      </c>
      <c r="B38" s="72" t="s">
        <v>140</v>
      </c>
      <c r="C38" s="72" t="s">
        <v>123</v>
      </c>
      <c r="D38" s="74">
        <v>3</v>
      </c>
      <c r="E38" s="74">
        <v>0</v>
      </c>
      <c r="F38" s="74">
        <v>3</v>
      </c>
      <c r="G38" s="74">
        <v>0</v>
      </c>
      <c r="H38" s="74">
        <v>9</v>
      </c>
      <c r="I38" s="73">
        <f t="shared" ref="I38:I47" si="7">SUM(D38:H38)</f>
        <v>15</v>
      </c>
      <c r="J38" s="74">
        <v>0</v>
      </c>
      <c r="K38" s="74">
        <v>0</v>
      </c>
      <c r="L38" s="73">
        <f t="shared" ref="L38:L47" si="8">SUM(J38:K38)</f>
        <v>0</v>
      </c>
      <c r="M38" s="74">
        <v>0</v>
      </c>
      <c r="N38" s="74">
        <v>0</v>
      </c>
      <c r="O38" s="73">
        <f t="shared" ref="O38:O47" si="9">SUM(M38:N38)</f>
        <v>0</v>
      </c>
    </row>
    <row r="39" ht="12" customHeight="1" spans="1:15">
      <c r="A39" s="72" t="s">
        <v>151</v>
      </c>
      <c r="B39" s="72" t="s">
        <v>140</v>
      </c>
      <c r="C39" s="72" t="s">
        <v>125</v>
      </c>
      <c r="D39" s="74">
        <v>2</v>
      </c>
      <c r="E39" s="74">
        <v>0</v>
      </c>
      <c r="F39" s="74">
        <v>1</v>
      </c>
      <c r="G39" s="74">
        <v>0</v>
      </c>
      <c r="H39" s="74">
        <v>4</v>
      </c>
      <c r="I39" s="73">
        <f t="shared" si="7"/>
        <v>7</v>
      </c>
      <c r="J39" s="74">
        <v>1</v>
      </c>
      <c r="K39" s="74">
        <v>0</v>
      </c>
      <c r="L39" s="73">
        <f t="shared" si="8"/>
        <v>1</v>
      </c>
      <c r="M39" s="74">
        <v>0</v>
      </c>
      <c r="N39" s="74">
        <v>0</v>
      </c>
      <c r="O39" s="73">
        <f t="shared" si="9"/>
        <v>0</v>
      </c>
    </row>
    <row r="40" ht="12" customHeight="1" spans="1:15">
      <c r="A40" s="72" t="s">
        <v>152</v>
      </c>
      <c r="B40" s="72" t="s">
        <v>122</v>
      </c>
      <c r="C40" s="72" t="s">
        <v>127</v>
      </c>
      <c r="D40" s="73">
        <v>5</v>
      </c>
      <c r="E40" s="73">
        <v>0</v>
      </c>
      <c r="F40" s="73">
        <v>3</v>
      </c>
      <c r="G40" s="74">
        <v>0</v>
      </c>
      <c r="H40" s="73">
        <v>5</v>
      </c>
      <c r="I40" s="73">
        <f t="shared" si="7"/>
        <v>13</v>
      </c>
      <c r="J40" s="73">
        <v>0</v>
      </c>
      <c r="K40" s="73">
        <v>0</v>
      </c>
      <c r="L40" s="73">
        <f t="shared" si="8"/>
        <v>0</v>
      </c>
      <c r="M40" s="73">
        <v>1</v>
      </c>
      <c r="N40" s="73">
        <v>0</v>
      </c>
      <c r="O40" s="73">
        <f t="shared" si="9"/>
        <v>1</v>
      </c>
    </row>
    <row r="41" spans="1:15">
      <c r="A41" s="72" t="s">
        <v>153</v>
      </c>
      <c r="B41" s="72" t="s">
        <v>122</v>
      </c>
      <c r="C41" s="72" t="s">
        <v>127</v>
      </c>
      <c r="D41" s="73">
        <v>1</v>
      </c>
      <c r="E41" s="73">
        <v>1</v>
      </c>
      <c r="F41" s="73">
        <v>1</v>
      </c>
      <c r="G41" s="74">
        <v>0</v>
      </c>
      <c r="H41" s="73">
        <v>0</v>
      </c>
      <c r="I41" s="73">
        <f t="shared" si="7"/>
        <v>3</v>
      </c>
      <c r="J41" s="73">
        <v>0</v>
      </c>
      <c r="K41" s="73">
        <v>0</v>
      </c>
      <c r="L41" s="73">
        <f t="shared" si="8"/>
        <v>0</v>
      </c>
      <c r="M41" s="73">
        <v>0</v>
      </c>
      <c r="N41" s="73">
        <v>0</v>
      </c>
      <c r="O41" s="73">
        <f t="shared" si="9"/>
        <v>0</v>
      </c>
    </row>
    <row r="42" spans="1:15">
      <c r="A42" s="72" t="s">
        <v>153</v>
      </c>
      <c r="B42" s="72" t="s">
        <v>140</v>
      </c>
      <c r="C42" s="72" t="s">
        <v>123</v>
      </c>
      <c r="D42" s="73">
        <v>1</v>
      </c>
      <c r="E42" s="73">
        <v>0</v>
      </c>
      <c r="F42" s="73">
        <v>0</v>
      </c>
      <c r="G42" s="74">
        <v>0</v>
      </c>
      <c r="H42" s="73">
        <v>2</v>
      </c>
      <c r="I42" s="73">
        <f t="shared" si="7"/>
        <v>3</v>
      </c>
      <c r="J42" s="73">
        <v>1</v>
      </c>
      <c r="K42" s="73">
        <v>0</v>
      </c>
      <c r="L42" s="73">
        <f t="shared" si="8"/>
        <v>1</v>
      </c>
      <c r="M42" s="73">
        <v>0</v>
      </c>
      <c r="N42" s="73">
        <v>0</v>
      </c>
      <c r="O42" s="73">
        <f t="shared" si="9"/>
        <v>0</v>
      </c>
    </row>
    <row r="43" spans="1:15">
      <c r="A43" s="72" t="s">
        <v>154</v>
      </c>
      <c r="B43" s="72" t="s">
        <v>122</v>
      </c>
      <c r="C43" s="72" t="s">
        <v>123</v>
      </c>
      <c r="D43" s="73">
        <v>18</v>
      </c>
      <c r="E43" s="73">
        <v>0</v>
      </c>
      <c r="F43" s="73">
        <v>12</v>
      </c>
      <c r="G43" s="74">
        <v>0</v>
      </c>
      <c r="H43" s="73">
        <v>13</v>
      </c>
      <c r="I43" s="73">
        <f t="shared" si="7"/>
        <v>43</v>
      </c>
      <c r="J43" s="73">
        <v>1</v>
      </c>
      <c r="K43" s="73">
        <v>0</v>
      </c>
      <c r="L43" s="73">
        <f t="shared" si="8"/>
        <v>1</v>
      </c>
      <c r="M43" s="73">
        <v>1</v>
      </c>
      <c r="N43" s="73">
        <v>1</v>
      </c>
      <c r="O43" s="73">
        <f t="shared" si="9"/>
        <v>2</v>
      </c>
    </row>
    <row r="44" customHeight="1" spans="1:15">
      <c r="A44" s="72" t="s">
        <v>155</v>
      </c>
      <c r="B44" s="72"/>
      <c r="C44" s="72"/>
      <c r="D44" s="73">
        <v>0</v>
      </c>
      <c r="E44" s="73">
        <v>0</v>
      </c>
      <c r="F44" s="73">
        <v>0</v>
      </c>
      <c r="G44" s="74">
        <v>0</v>
      </c>
      <c r="H44" s="73">
        <v>0</v>
      </c>
      <c r="I44" s="73">
        <f t="shared" si="7"/>
        <v>0</v>
      </c>
      <c r="J44" s="73">
        <v>0</v>
      </c>
      <c r="K44" s="73">
        <v>0</v>
      </c>
      <c r="L44" s="73">
        <f t="shared" si="8"/>
        <v>0</v>
      </c>
      <c r="M44" s="73">
        <v>0</v>
      </c>
      <c r="N44" s="73">
        <v>0</v>
      </c>
      <c r="O44" s="73">
        <f t="shared" si="9"/>
        <v>0</v>
      </c>
    </row>
    <row r="45" ht="12" customHeight="1" spans="1:15">
      <c r="A45" s="72" t="s">
        <v>156</v>
      </c>
      <c r="B45" s="72"/>
      <c r="C45" s="72"/>
      <c r="D45" s="73">
        <v>0</v>
      </c>
      <c r="E45" s="73">
        <v>0</v>
      </c>
      <c r="F45" s="73">
        <v>0</v>
      </c>
      <c r="G45" s="74">
        <v>0</v>
      </c>
      <c r="H45" s="73">
        <v>0</v>
      </c>
      <c r="I45" s="73">
        <f t="shared" si="7"/>
        <v>0</v>
      </c>
      <c r="J45" s="73">
        <v>0</v>
      </c>
      <c r="K45" s="73">
        <v>0</v>
      </c>
      <c r="L45" s="73">
        <f t="shared" si="8"/>
        <v>0</v>
      </c>
      <c r="M45" s="73">
        <v>0</v>
      </c>
      <c r="N45" s="73">
        <v>0</v>
      </c>
      <c r="O45" s="73">
        <f t="shared" si="9"/>
        <v>0</v>
      </c>
    </row>
    <row r="46" spans="1:15">
      <c r="A46" s="72" t="s">
        <v>157</v>
      </c>
      <c r="B46" s="72" t="s">
        <v>122</v>
      </c>
      <c r="C46" s="72" t="s">
        <v>158</v>
      </c>
      <c r="D46" s="73">
        <v>7</v>
      </c>
      <c r="E46" s="73">
        <v>0</v>
      </c>
      <c r="F46" s="73">
        <v>5</v>
      </c>
      <c r="G46" s="74">
        <v>0</v>
      </c>
      <c r="H46" s="73">
        <v>10</v>
      </c>
      <c r="I46" s="73">
        <f t="shared" si="7"/>
        <v>22</v>
      </c>
      <c r="J46" s="73">
        <v>0</v>
      </c>
      <c r="K46" s="73">
        <v>0</v>
      </c>
      <c r="L46" s="73">
        <f t="shared" si="8"/>
        <v>0</v>
      </c>
      <c r="M46" s="73">
        <v>0</v>
      </c>
      <c r="N46" s="73">
        <v>0</v>
      </c>
      <c r="O46" s="73">
        <f t="shared" si="9"/>
        <v>0</v>
      </c>
    </row>
    <row r="47" spans="1:15">
      <c r="A47" s="72" t="s">
        <v>159</v>
      </c>
      <c r="B47" s="72"/>
      <c r="C47" s="72"/>
      <c r="D47" s="73">
        <v>0</v>
      </c>
      <c r="E47" s="73">
        <v>0</v>
      </c>
      <c r="F47" s="73">
        <v>0</v>
      </c>
      <c r="G47" s="74">
        <v>0</v>
      </c>
      <c r="H47" s="73">
        <v>0</v>
      </c>
      <c r="I47" s="73">
        <f t="shared" si="7"/>
        <v>0</v>
      </c>
      <c r="J47" s="73">
        <v>0</v>
      </c>
      <c r="K47" s="73">
        <v>0</v>
      </c>
      <c r="L47" s="73">
        <f t="shared" si="8"/>
        <v>0</v>
      </c>
      <c r="M47" s="73">
        <v>0</v>
      </c>
      <c r="N47" s="73">
        <v>0</v>
      </c>
      <c r="O47" s="73">
        <f t="shared" si="9"/>
        <v>0</v>
      </c>
    </row>
    <row r="48" ht="12" customHeight="1" spans="1:15">
      <c r="A48" s="75" t="s">
        <v>37</v>
      </c>
      <c r="B48" s="75"/>
      <c r="C48" s="75"/>
      <c r="D48" s="70">
        <f>SUM(D49:D54)</f>
        <v>13</v>
      </c>
      <c r="E48" s="70">
        <f>SUM(E49:E54)</f>
        <v>2</v>
      </c>
      <c r="F48" s="70">
        <f>SUM(F49:F54)</f>
        <v>17</v>
      </c>
      <c r="G48" s="70">
        <v>0</v>
      </c>
      <c r="H48" s="70">
        <f t="shared" ref="H48:N48" si="10">SUM(H49:H54)</f>
        <v>16</v>
      </c>
      <c r="I48" s="85">
        <f>SUM(D48,F48,G48,H48+E48)</f>
        <v>48</v>
      </c>
      <c r="J48" s="70">
        <f t="shared" si="10"/>
        <v>2</v>
      </c>
      <c r="K48" s="70">
        <f t="shared" si="10"/>
        <v>1</v>
      </c>
      <c r="L48" s="85">
        <f>SUM(J48+K48)</f>
        <v>3</v>
      </c>
      <c r="M48" s="70">
        <f t="shared" si="10"/>
        <v>0</v>
      </c>
      <c r="N48" s="70">
        <f t="shared" si="10"/>
        <v>0</v>
      </c>
      <c r="O48" s="85">
        <f>SUM(M48+N48)</f>
        <v>0</v>
      </c>
    </row>
    <row r="49" ht="12" customHeight="1" spans="1:15">
      <c r="A49" s="72" t="s">
        <v>160</v>
      </c>
      <c r="B49" s="72" t="s">
        <v>122</v>
      </c>
      <c r="C49" s="72" t="s">
        <v>127</v>
      </c>
      <c r="D49" s="73">
        <v>3</v>
      </c>
      <c r="E49" s="73">
        <v>0</v>
      </c>
      <c r="F49" s="73">
        <v>6</v>
      </c>
      <c r="G49" s="73">
        <v>0</v>
      </c>
      <c r="H49" s="73">
        <v>2</v>
      </c>
      <c r="I49" s="73">
        <f t="shared" ref="I49:I54" si="11">SUM(D49:H49)</f>
        <v>11</v>
      </c>
      <c r="J49" s="73">
        <v>0</v>
      </c>
      <c r="K49" s="73">
        <v>0</v>
      </c>
      <c r="L49" s="73">
        <f t="shared" ref="L49:L54" si="12">SUM(J49:K49)</f>
        <v>0</v>
      </c>
      <c r="M49" s="73">
        <v>0</v>
      </c>
      <c r="N49" s="73">
        <v>0</v>
      </c>
      <c r="O49" s="73">
        <f t="shared" ref="O49:O54" si="13">SUM(M49:N49)</f>
        <v>0</v>
      </c>
    </row>
    <row r="50" ht="12" customHeight="1" spans="1:15">
      <c r="A50" s="72" t="s">
        <v>161</v>
      </c>
      <c r="B50" s="72" t="s">
        <v>122</v>
      </c>
      <c r="C50" s="72" t="s">
        <v>127</v>
      </c>
      <c r="D50" s="73">
        <v>7</v>
      </c>
      <c r="E50" s="73">
        <v>0</v>
      </c>
      <c r="F50" s="73">
        <v>4</v>
      </c>
      <c r="G50" s="73">
        <v>0</v>
      </c>
      <c r="H50" s="73">
        <v>3</v>
      </c>
      <c r="I50" s="73">
        <f t="shared" si="11"/>
        <v>14</v>
      </c>
      <c r="J50" s="73">
        <v>1</v>
      </c>
      <c r="K50" s="73">
        <v>0</v>
      </c>
      <c r="L50" s="73">
        <f t="shared" si="12"/>
        <v>1</v>
      </c>
      <c r="M50" s="73">
        <v>0</v>
      </c>
      <c r="N50" s="73">
        <v>0</v>
      </c>
      <c r="O50" s="73">
        <f t="shared" si="13"/>
        <v>0</v>
      </c>
    </row>
    <row r="51" ht="12" customHeight="1" spans="1:15">
      <c r="A51" s="72" t="s">
        <v>162</v>
      </c>
      <c r="B51" s="72" t="s">
        <v>122</v>
      </c>
      <c r="C51" s="72" t="s">
        <v>123</v>
      </c>
      <c r="D51" s="73">
        <v>1</v>
      </c>
      <c r="E51" s="73">
        <v>0</v>
      </c>
      <c r="F51" s="73">
        <v>0</v>
      </c>
      <c r="G51" s="73">
        <v>0</v>
      </c>
      <c r="H51" s="73">
        <v>0</v>
      </c>
      <c r="I51" s="73">
        <f t="shared" si="11"/>
        <v>1</v>
      </c>
      <c r="J51" s="73">
        <v>0</v>
      </c>
      <c r="K51" s="73">
        <v>0</v>
      </c>
      <c r="L51" s="73">
        <f t="shared" si="12"/>
        <v>0</v>
      </c>
      <c r="M51" s="73">
        <v>0</v>
      </c>
      <c r="N51" s="73">
        <v>0</v>
      </c>
      <c r="O51" s="73">
        <f t="shared" si="13"/>
        <v>0</v>
      </c>
    </row>
    <row r="52" ht="12" customHeight="1" spans="1:15">
      <c r="A52" s="72" t="s">
        <v>163</v>
      </c>
      <c r="B52" s="72" t="s">
        <v>122</v>
      </c>
      <c r="C52" s="72" t="s">
        <v>127</v>
      </c>
      <c r="D52" s="73">
        <v>0</v>
      </c>
      <c r="E52" s="73">
        <v>0</v>
      </c>
      <c r="F52" s="73">
        <v>3</v>
      </c>
      <c r="G52" s="73">
        <v>0</v>
      </c>
      <c r="H52" s="73">
        <v>8</v>
      </c>
      <c r="I52" s="73">
        <f t="shared" si="11"/>
        <v>11</v>
      </c>
      <c r="J52" s="73">
        <v>0</v>
      </c>
      <c r="K52" s="73">
        <v>1</v>
      </c>
      <c r="L52" s="73">
        <f t="shared" si="12"/>
        <v>1</v>
      </c>
      <c r="M52" s="73">
        <v>0</v>
      </c>
      <c r="N52" s="73">
        <v>0</v>
      </c>
      <c r="O52" s="73">
        <f t="shared" si="13"/>
        <v>0</v>
      </c>
    </row>
    <row r="53" spans="1:15">
      <c r="A53" s="72" t="s">
        <v>164</v>
      </c>
      <c r="B53" s="72" t="s">
        <v>122</v>
      </c>
      <c r="C53" s="72" t="s">
        <v>158</v>
      </c>
      <c r="D53" s="73">
        <v>0</v>
      </c>
      <c r="E53" s="73">
        <v>1</v>
      </c>
      <c r="F53" s="73">
        <v>1</v>
      </c>
      <c r="G53" s="73">
        <v>0</v>
      </c>
      <c r="H53" s="73">
        <v>3</v>
      </c>
      <c r="I53" s="73">
        <f t="shared" si="11"/>
        <v>5</v>
      </c>
      <c r="J53" s="73">
        <v>0</v>
      </c>
      <c r="K53" s="73">
        <v>0</v>
      </c>
      <c r="L53" s="73">
        <f t="shared" si="12"/>
        <v>0</v>
      </c>
      <c r="M53" s="73">
        <v>0</v>
      </c>
      <c r="N53" s="73">
        <v>0</v>
      </c>
      <c r="O53" s="73">
        <f t="shared" si="13"/>
        <v>0</v>
      </c>
    </row>
    <row r="54" ht="14.25" customHeight="1" spans="1:15">
      <c r="A54" s="72" t="s">
        <v>95</v>
      </c>
      <c r="B54" s="72" t="s">
        <v>122</v>
      </c>
      <c r="C54" s="72" t="s">
        <v>127</v>
      </c>
      <c r="D54" s="73">
        <v>2</v>
      </c>
      <c r="E54" s="73">
        <v>1</v>
      </c>
      <c r="F54" s="73">
        <v>3</v>
      </c>
      <c r="G54" s="73">
        <v>0</v>
      </c>
      <c r="H54" s="73">
        <v>0</v>
      </c>
      <c r="I54" s="73">
        <f t="shared" si="11"/>
        <v>6</v>
      </c>
      <c r="J54" s="73">
        <v>1</v>
      </c>
      <c r="K54" s="73">
        <v>0</v>
      </c>
      <c r="L54" s="73">
        <f t="shared" si="12"/>
        <v>1</v>
      </c>
      <c r="M54" s="73">
        <v>0</v>
      </c>
      <c r="N54" s="73">
        <v>0</v>
      </c>
      <c r="O54" s="73">
        <f t="shared" si="13"/>
        <v>0</v>
      </c>
    </row>
    <row r="55" ht="24" hidden="1" customHeight="1" spans="1:15">
      <c r="A55" s="64" t="s">
        <v>115</v>
      </c>
      <c r="B55" s="64" t="s">
        <v>116</v>
      </c>
      <c r="C55" s="64" t="s">
        <v>117</v>
      </c>
      <c r="D55" s="70">
        <f>D2</f>
        <v>2023</v>
      </c>
      <c r="E55" s="70"/>
      <c r="F55" s="70"/>
      <c r="G55" s="76"/>
      <c r="H55" s="76"/>
      <c r="I55" s="76"/>
      <c r="J55" s="70">
        <f>J2</f>
        <v>2023</v>
      </c>
      <c r="K55" s="70"/>
      <c r="L55" s="76"/>
      <c r="M55" s="70">
        <f>M2</f>
        <v>2023</v>
      </c>
      <c r="N55" s="70"/>
      <c r="O55" s="76"/>
    </row>
    <row r="56" ht="28.5" hidden="1" customHeight="1" spans="1:15">
      <c r="A56" s="64"/>
      <c r="B56" s="64"/>
      <c r="C56" s="64"/>
      <c r="D56" s="70" t="s">
        <v>118</v>
      </c>
      <c r="E56" s="70"/>
      <c r="F56" s="70"/>
      <c r="G56" s="70"/>
      <c r="H56" s="70"/>
      <c r="I56" s="70"/>
      <c r="J56" s="70" t="s">
        <v>118</v>
      </c>
      <c r="K56" s="70"/>
      <c r="L56" s="70"/>
      <c r="M56" s="70" t="s">
        <v>118</v>
      </c>
      <c r="N56" s="70"/>
      <c r="O56" s="70"/>
    </row>
    <row r="57" ht="18.95" hidden="1" customHeight="1" spans="1:15">
      <c r="A57" s="64"/>
      <c r="B57" s="64"/>
      <c r="C57" s="64"/>
      <c r="D57" s="67" t="s">
        <v>4</v>
      </c>
      <c r="E57" s="67"/>
      <c r="F57" s="67" t="s">
        <v>6</v>
      </c>
      <c r="G57" s="67" t="s">
        <v>165</v>
      </c>
      <c r="H57" s="67" t="s">
        <v>8</v>
      </c>
      <c r="I57" s="67" t="s">
        <v>166</v>
      </c>
      <c r="J57" s="67" t="s">
        <v>4</v>
      </c>
      <c r="K57" s="67"/>
      <c r="L57" s="67" t="s">
        <v>166</v>
      </c>
      <c r="M57" s="67" t="s">
        <v>4</v>
      </c>
      <c r="N57" s="67"/>
      <c r="O57" s="67" t="s">
        <v>166</v>
      </c>
    </row>
    <row r="58" ht="12" customHeight="1" spans="1:15">
      <c r="A58" s="75" t="s">
        <v>44</v>
      </c>
      <c r="B58" s="75"/>
      <c r="C58" s="75"/>
      <c r="D58" s="70">
        <f>SUM(D59:D71)</f>
        <v>20</v>
      </c>
      <c r="E58" s="70">
        <f>SUM(E59:E71)</f>
        <v>3</v>
      </c>
      <c r="F58" s="77">
        <f>SUM(F59:F71)</f>
        <v>19</v>
      </c>
      <c r="G58" s="77">
        <v>0</v>
      </c>
      <c r="H58" s="77">
        <f t="shared" ref="H58:N58" si="14">SUM(H59:H71)</f>
        <v>15</v>
      </c>
      <c r="I58" s="85">
        <f>SUM(D58,F58,G58,H58+E58)</f>
        <v>57</v>
      </c>
      <c r="J58" s="70">
        <f t="shared" si="14"/>
        <v>1</v>
      </c>
      <c r="K58" s="70">
        <f t="shared" si="14"/>
        <v>0</v>
      </c>
      <c r="L58" s="85">
        <f>SUM(J58+K58)</f>
        <v>1</v>
      </c>
      <c r="M58" s="70">
        <f t="shared" si="14"/>
        <v>2</v>
      </c>
      <c r="N58" s="70">
        <f t="shared" si="14"/>
        <v>0</v>
      </c>
      <c r="O58" s="70">
        <f>SUM(M58+N58)</f>
        <v>2</v>
      </c>
    </row>
    <row r="59" ht="12" customHeight="1" spans="1:15">
      <c r="A59" s="72" t="s">
        <v>167</v>
      </c>
      <c r="B59" s="72" t="s">
        <v>122</v>
      </c>
      <c r="C59" s="72" t="s">
        <v>125</v>
      </c>
      <c r="D59" s="73">
        <v>1</v>
      </c>
      <c r="E59" s="73">
        <v>0</v>
      </c>
      <c r="F59" s="73">
        <v>1</v>
      </c>
      <c r="G59" s="73">
        <v>0</v>
      </c>
      <c r="H59" s="73">
        <v>0</v>
      </c>
      <c r="I59" s="73">
        <f>SUM(D59:H59)</f>
        <v>2</v>
      </c>
      <c r="J59" s="73">
        <v>0</v>
      </c>
      <c r="K59" s="73">
        <v>0</v>
      </c>
      <c r="L59" s="73">
        <f>SUM(J59:K59)</f>
        <v>0</v>
      </c>
      <c r="M59" s="73">
        <v>0</v>
      </c>
      <c r="N59" s="73">
        <v>0</v>
      </c>
      <c r="O59" s="73">
        <f>SUM(M59:N59)</f>
        <v>0</v>
      </c>
    </row>
    <row r="60" ht="12" customHeight="1" spans="1:15">
      <c r="A60" s="72" t="s">
        <v>167</v>
      </c>
      <c r="B60" s="72" t="s">
        <v>122</v>
      </c>
      <c r="C60" s="72" t="s">
        <v>123</v>
      </c>
      <c r="D60" s="73">
        <v>1</v>
      </c>
      <c r="E60" s="73">
        <v>0</v>
      </c>
      <c r="F60" s="73">
        <v>0</v>
      </c>
      <c r="G60" s="73">
        <v>0</v>
      </c>
      <c r="H60" s="73">
        <v>0</v>
      </c>
      <c r="I60" s="73">
        <f t="shared" ref="I60:I71" si="15">SUM(D60:H60)</f>
        <v>1</v>
      </c>
      <c r="J60" s="73">
        <v>0</v>
      </c>
      <c r="K60" s="73">
        <v>0</v>
      </c>
      <c r="L60" s="73">
        <f t="shared" ref="L60:L71" si="16">SUM(J60:K60)</f>
        <v>0</v>
      </c>
      <c r="M60" s="73">
        <v>0</v>
      </c>
      <c r="N60" s="73">
        <v>0</v>
      </c>
      <c r="O60" s="73">
        <f t="shared" ref="O60:O71" si="17">SUM(M60:N60)</f>
        <v>0</v>
      </c>
    </row>
    <row r="61" ht="12" customHeight="1" spans="1:15">
      <c r="A61" s="72" t="s">
        <v>168</v>
      </c>
      <c r="B61" s="72" t="s">
        <v>122</v>
      </c>
      <c r="C61" s="72" t="s">
        <v>125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f t="shared" si="15"/>
        <v>0</v>
      </c>
      <c r="J61" s="73">
        <v>0</v>
      </c>
      <c r="K61" s="73">
        <v>0</v>
      </c>
      <c r="L61" s="73">
        <f t="shared" si="16"/>
        <v>0</v>
      </c>
      <c r="M61" s="73">
        <v>0</v>
      </c>
      <c r="N61" s="73">
        <v>0</v>
      </c>
      <c r="O61" s="73">
        <f t="shared" si="17"/>
        <v>0</v>
      </c>
    </row>
    <row r="62" ht="12" customHeight="1" spans="1:15">
      <c r="A62" s="72" t="s">
        <v>169</v>
      </c>
      <c r="B62" s="72" t="s">
        <v>122</v>
      </c>
      <c r="C62" s="72" t="s">
        <v>125</v>
      </c>
      <c r="D62" s="73">
        <v>1</v>
      </c>
      <c r="E62" s="73">
        <v>0</v>
      </c>
      <c r="F62" s="73">
        <v>0</v>
      </c>
      <c r="G62" s="73">
        <v>0</v>
      </c>
      <c r="H62" s="73">
        <v>0</v>
      </c>
      <c r="I62" s="73">
        <f t="shared" si="15"/>
        <v>1</v>
      </c>
      <c r="J62" s="73">
        <v>0</v>
      </c>
      <c r="K62" s="73">
        <v>0</v>
      </c>
      <c r="L62" s="73">
        <f t="shared" si="16"/>
        <v>0</v>
      </c>
      <c r="M62" s="73">
        <v>0</v>
      </c>
      <c r="N62" s="73">
        <v>0</v>
      </c>
      <c r="O62" s="73">
        <f t="shared" si="17"/>
        <v>0</v>
      </c>
    </row>
    <row r="63" ht="12" customHeight="1" spans="1:15">
      <c r="A63" s="72" t="s">
        <v>170</v>
      </c>
      <c r="B63" s="72" t="s">
        <v>122</v>
      </c>
      <c r="C63" s="72" t="s">
        <v>123</v>
      </c>
      <c r="D63" s="73">
        <v>2</v>
      </c>
      <c r="E63" s="73">
        <v>0</v>
      </c>
      <c r="F63" s="73">
        <v>2</v>
      </c>
      <c r="G63" s="73">
        <v>0</v>
      </c>
      <c r="H63" s="73">
        <v>2</v>
      </c>
      <c r="I63" s="73">
        <f t="shared" si="15"/>
        <v>6</v>
      </c>
      <c r="J63" s="73">
        <v>0</v>
      </c>
      <c r="K63" s="73">
        <v>0</v>
      </c>
      <c r="L63" s="73">
        <f t="shared" si="16"/>
        <v>0</v>
      </c>
      <c r="M63" s="73">
        <v>0</v>
      </c>
      <c r="N63" s="73">
        <v>0</v>
      </c>
      <c r="O63" s="73">
        <f t="shared" si="17"/>
        <v>0</v>
      </c>
    </row>
    <row r="64" ht="12" customHeight="1" spans="1:15">
      <c r="A64" s="72" t="s">
        <v>170</v>
      </c>
      <c r="B64" s="72" t="s">
        <v>122</v>
      </c>
      <c r="C64" s="72" t="s">
        <v>125</v>
      </c>
      <c r="D64" s="73">
        <v>1</v>
      </c>
      <c r="E64" s="73">
        <v>1</v>
      </c>
      <c r="F64" s="73">
        <v>2</v>
      </c>
      <c r="G64" s="73">
        <v>0</v>
      </c>
      <c r="H64" s="73">
        <v>0</v>
      </c>
      <c r="I64" s="73">
        <f t="shared" si="15"/>
        <v>4</v>
      </c>
      <c r="J64" s="73">
        <v>0</v>
      </c>
      <c r="K64" s="73">
        <v>0</v>
      </c>
      <c r="L64" s="73">
        <f t="shared" si="16"/>
        <v>0</v>
      </c>
      <c r="M64" s="73">
        <v>0</v>
      </c>
      <c r="N64" s="73">
        <v>0</v>
      </c>
      <c r="O64" s="73">
        <f t="shared" si="17"/>
        <v>0</v>
      </c>
    </row>
    <row r="65" ht="12" customHeight="1" spans="1:15">
      <c r="A65" s="72" t="s">
        <v>171</v>
      </c>
      <c r="B65" s="72" t="s">
        <v>122</v>
      </c>
      <c r="C65" s="72" t="s">
        <v>123</v>
      </c>
      <c r="D65" s="73">
        <v>1</v>
      </c>
      <c r="E65" s="73">
        <v>1</v>
      </c>
      <c r="F65" s="73">
        <v>2</v>
      </c>
      <c r="G65" s="73">
        <v>0</v>
      </c>
      <c r="H65" s="73">
        <v>1</v>
      </c>
      <c r="I65" s="73">
        <f t="shared" si="15"/>
        <v>5</v>
      </c>
      <c r="J65" s="73">
        <v>0</v>
      </c>
      <c r="K65" s="73">
        <v>0</v>
      </c>
      <c r="L65" s="73">
        <f t="shared" si="16"/>
        <v>0</v>
      </c>
      <c r="M65" s="73">
        <v>0</v>
      </c>
      <c r="N65" s="73">
        <v>0</v>
      </c>
      <c r="O65" s="73">
        <f t="shared" si="17"/>
        <v>0</v>
      </c>
    </row>
    <row r="66" ht="12" customHeight="1" spans="1:15">
      <c r="A66" s="72" t="s">
        <v>171</v>
      </c>
      <c r="B66" s="72" t="s">
        <v>122</v>
      </c>
      <c r="C66" s="72" t="s">
        <v>125</v>
      </c>
      <c r="D66" s="73">
        <v>3</v>
      </c>
      <c r="E66" s="73">
        <v>0</v>
      </c>
      <c r="F66" s="73">
        <v>1</v>
      </c>
      <c r="G66" s="73">
        <v>0</v>
      </c>
      <c r="H66" s="73">
        <v>4</v>
      </c>
      <c r="I66" s="73">
        <f t="shared" si="15"/>
        <v>8</v>
      </c>
      <c r="J66" s="73">
        <v>0</v>
      </c>
      <c r="K66" s="73">
        <v>0</v>
      </c>
      <c r="L66" s="73">
        <f t="shared" si="16"/>
        <v>0</v>
      </c>
      <c r="M66" s="73">
        <v>0</v>
      </c>
      <c r="N66" s="73">
        <v>0</v>
      </c>
      <c r="O66" s="73">
        <f t="shared" si="17"/>
        <v>0</v>
      </c>
    </row>
    <row r="67" ht="12" customHeight="1" spans="1:15">
      <c r="A67" s="72" t="s">
        <v>172</v>
      </c>
      <c r="B67" s="72" t="s">
        <v>122</v>
      </c>
      <c r="C67" s="72" t="s">
        <v>123</v>
      </c>
      <c r="D67" s="73">
        <v>2</v>
      </c>
      <c r="E67" s="73">
        <v>1</v>
      </c>
      <c r="F67" s="73">
        <v>4</v>
      </c>
      <c r="G67" s="73">
        <v>0</v>
      </c>
      <c r="H67" s="73">
        <v>2</v>
      </c>
      <c r="I67" s="73">
        <f t="shared" si="15"/>
        <v>9</v>
      </c>
      <c r="J67" s="73">
        <v>0</v>
      </c>
      <c r="K67" s="73">
        <v>0</v>
      </c>
      <c r="L67" s="73">
        <f t="shared" si="16"/>
        <v>0</v>
      </c>
      <c r="M67" s="73">
        <v>1</v>
      </c>
      <c r="N67" s="73">
        <v>0</v>
      </c>
      <c r="O67" s="73">
        <f t="shared" si="17"/>
        <v>1</v>
      </c>
    </row>
    <row r="68" ht="12" customHeight="1" spans="1:15">
      <c r="A68" s="72" t="s">
        <v>173</v>
      </c>
      <c r="B68" s="72" t="s">
        <v>122</v>
      </c>
      <c r="C68" s="72" t="s">
        <v>125</v>
      </c>
      <c r="D68" s="73">
        <v>1</v>
      </c>
      <c r="E68" s="73">
        <v>0</v>
      </c>
      <c r="F68" s="73">
        <v>2</v>
      </c>
      <c r="G68" s="73">
        <v>0</v>
      </c>
      <c r="H68" s="73">
        <v>1</v>
      </c>
      <c r="I68" s="73">
        <f t="shared" si="15"/>
        <v>4</v>
      </c>
      <c r="J68" s="73">
        <v>0</v>
      </c>
      <c r="K68" s="73">
        <v>0</v>
      </c>
      <c r="L68" s="73">
        <f t="shared" si="16"/>
        <v>0</v>
      </c>
      <c r="M68" s="73">
        <v>0</v>
      </c>
      <c r="N68" s="73">
        <v>0</v>
      </c>
      <c r="O68" s="73">
        <f t="shared" si="17"/>
        <v>0</v>
      </c>
    </row>
    <row r="69" ht="12" customHeight="1" spans="1:15">
      <c r="A69" s="72" t="s">
        <v>174</v>
      </c>
      <c r="B69" s="72" t="s">
        <v>122</v>
      </c>
      <c r="C69" s="72" t="s">
        <v>125</v>
      </c>
      <c r="D69" s="73">
        <v>4</v>
      </c>
      <c r="E69" s="73">
        <v>0</v>
      </c>
      <c r="F69" s="74">
        <v>5</v>
      </c>
      <c r="G69" s="73">
        <v>0</v>
      </c>
      <c r="H69" s="73">
        <v>5</v>
      </c>
      <c r="I69" s="73">
        <f t="shared" si="15"/>
        <v>14</v>
      </c>
      <c r="J69" s="73">
        <v>0</v>
      </c>
      <c r="K69" s="73">
        <v>0</v>
      </c>
      <c r="L69" s="73">
        <f t="shared" si="16"/>
        <v>0</v>
      </c>
      <c r="M69" s="73">
        <v>1</v>
      </c>
      <c r="N69" s="73">
        <v>0</v>
      </c>
      <c r="O69" s="73">
        <f t="shared" si="17"/>
        <v>1</v>
      </c>
    </row>
    <row r="70" ht="12" customHeight="1" spans="1:15">
      <c r="A70" s="72" t="s">
        <v>175</v>
      </c>
      <c r="B70" s="72" t="s">
        <v>122</v>
      </c>
      <c r="C70" s="72" t="s">
        <v>123</v>
      </c>
      <c r="D70" s="73">
        <v>3</v>
      </c>
      <c r="E70" s="73">
        <v>0</v>
      </c>
      <c r="F70" s="73">
        <v>0</v>
      </c>
      <c r="G70" s="73">
        <v>0</v>
      </c>
      <c r="H70" s="73">
        <v>0</v>
      </c>
      <c r="I70" s="73">
        <f t="shared" si="15"/>
        <v>3</v>
      </c>
      <c r="J70" s="73">
        <v>1</v>
      </c>
      <c r="K70" s="73">
        <v>0</v>
      </c>
      <c r="L70" s="73">
        <f t="shared" si="16"/>
        <v>1</v>
      </c>
      <c r="M70" s="73">
        <v>0</v>
      </c>
      <c r="N70" s="73">
        <v>0</v>
      </c>
      <c r="O70" s="73">
        <f t="shared" si="17"/>
        <v>0</v>
      </c>
    </row>
    <row r="71" ht="12" customHeight="1" spans="1:15">
      <c r="A71" s="72" t="s">
        <v>176</v>
      </c>
      <c r="B71" s="72"/>
      <c r="C71" s="72"/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f t="shared" si="15"/>
        <v>0</v>
      </c>
      <c r="J71" s="73">
        <v>0</v>
      </c>
      <c r="K71" s="73">
        <v>0</v>
      </c>
      <c r="L71" s="73">
        <f t="shared" si="16"/>
        <v>0</v>
      </c>
      <c r="M71" s="73">
        <v>0</v>
      </c>
      <c r="N71" s="73">
        <v>0</v>
      </c>
      <c r="O71" s="73">
        <f t="shared" si="17"/>
        <v>0</v>
      </c>
    </row>
    <row r="72" s="1" customFormat="1" ht="12" customHeight="1" spans="1:15">
      <c r="A72" s="75" t="s">
        <v>54</v>
      </c>
      <c r="B72" s="75"/>
      <c r="C72" s="75"/>
      <c r="D72" s="86">
        <f>SUM(D73:D111)</f>
        <v>54</v>
      </c>
      <c r="E72" s="70">
        <f>SUM(E73:E111)</f>
        <v>7</v>
      </c>
      <c r="F72" s="70">
        <f>SUM(F73:F111)</f>
        <v>49</v>
      </c>
      <c r="G72" s="70">
        <v>0</v>
      </c>
      <c r="H72" s="77">
        <f t="shared" ref="H72:N72" si="18">SUM(H73:H111)</f>
        <v>88</v>
      </c>
      <c r="I72" s="85">
        <f>SUM(D72,F72,G72,H72+E72)</f>
        <v>198</v>
      </c>
      <c r="J72" s="70">
        <f t="shared" si="18"/>
        <v>7</v>
      </c>
      <c r="K72" s="70">
        <f t="shared" si="18"/>
        <v>1</v>
      </c>
      <c r="L72" s="85">
        <f>SUM(J72+K72)</f>
        <v>8</v>
      </c>
      <c r="M72" s="70">
        <f t="shared" si="18"/>
        <v>2</v>
      </c>
      <c r="N72" s="70">
        <f t="shared" si="18"/>
        <v>2</v>
      </c>
      <c r="O72" s="70">
        <f>SUM(M72+N72)</f>
        <v>4</v>
      </c>
    </row>
    <row r="73" ht="12" customHeight="1" spans="1:15">
      <c r="A73" s="72" t="s">
        <v>177</v>
      </c>
      <c r="B73" s="72" t="s">
        <v>140</v>
      </c>
      <c r="C73" s="72" t="s">
        <v>123</v>
      </c>
      <c r="D73" s="73">
        <v>2</v>
      </c>
      <c r="E73" s="73">
        <v>0</v>
      </c>
      <c r="F73" s="73">
        <v>1</v>
      </c>
      <c r="G73" s="73">
        <v>0</v>
      </c>
      <c r="H73" s="73">
        <v>3</v>
      </c>
      <c r="I73" s="73">
        <f>SUM(D73:H73)</f>
        <v>6</v>
      </c>
      <c r="J73" s="73">
        <v>0</v>
      </c>
      <c r="K73" s="73">
        <v>0</v>
      </c>
      <c r="L73" s="73">
        <f>SUM(J73:K73)</f>
        <v>0</v>
      </c>
      <c r="M73" s="73">
        <v>0</v>
      </c>
      <c r="N73" s="73">
        <v>0</v>
      </c>
      <c r="O73" s="73">
        <f>SUM(M73:N73)</f>
        <v>0</v>
      </c>
    </row>
    <row r="74" ht="12" customHeight="1" spans="1:15">
      <c r="A74" s="72" t="s">
        <v>178</v>
      </c>
      <c r="B74" s="72" t="s">
        <v>145</v>
      </c>
      <c r="C74" s="72" t="s">
        <v>125</v>
      </c>
      <c r="D74" s="73">
        <v>0</v>
      </c>
      <c r="E74" s="73">
        <v>0</v>
      </c>
      <c r="F74" s="73">
        <v>0</v>
      </c>
      <c r="G74" s="73">
        <v>0</v>
      </c>
      <c r="H74" s="73">
        <v>4</v>
      </c>
      <c r="I74" s="73">
        <f t="shared" ref="I74:I105" si="19">SUM(D74:H74)</f>
        <v>4</v>
      </c>
      <c r="J74" s="73">
        <v>0</v>
      </c>
      <c r="K74" s="73">
        <v>0</v>
      </c>
      <c r="L74" s="73">
        <f t="shared" ref="L74:L111" si="20">SUM(J74:K74)</f>
        <v>0</v>
      </c>
      <c r="M74" s="73">
        <v>0</v>
      </c>
      <c r="N74" s="73">
        <v>0</v>
      </c>
      <c r="O74" s="73">
        <f t="shared" ref="O74:O111" si="21">SUM(M74:N74)</f>
        <v>0</v>
      </c>
    </row>
    <row r="75" ht="12" customHeight="1" spans="1:15">
      <c r="A75" s="72" t="s">
        <v>179</v>
      </c>
      <c r="B75" s="72" t="s">
        <v>122</v>
      </c>
      <c r="C75" s="72" t="s">
        <v>123</v>
      </c>
      <c r="D75" s="73">
        <v>4</v>
      </c>
      <c r="E75" s="73">
        <v>1</v>
      </c>
      <c r="F75" s="73">
        <v>4</v>
      </c>
      <c r="G75" s="73">
        <v>0</v>
      </c>
      <c r="H75" s="73">
        <v>9</v>
      </c>
      <c r="I75" s="73">
        <f t="shared" si="19"/>
        <v>18</v>
      </c>
      <c r="J75" s="73">
        <v>0</v>
      </c>
      <c r="K75" s="73">
        <v>0</v>
      </c>
      <c r="L75" s="73">
        <f t="shared" si="20"/>
        <v>0</v>
      </c>
      <c r="M75" s="73">
        <v>0</v>
      </c>
      <c r="N75" s="73">
        <v>0</v>
      </c>
      <c r="O75" s="73">
        <f t="shared" si="21"/>
        <v>0</v>
      </c>
    </row>
    <row r="76" ht="12" customHeight="1" spans="1:15">
      <c r="A76" s="72" t="s">
        <v>179</v>
      </c>
      <c r="B76" s="72" t="s">
        <v>140</v>
      </c>
      <c r="C76" s="72" t="s">
        <v>123</v>
      </c>
      <c r="D76" s="73">
        <v>0</v>
      </c>
      <c r="E76" s="73">
        <v>0</v>
      </c>
      <c r="F76" s="73">
        <v>1</v>
      </c>
      <c r="G76" s="73">
        <v>0</v>
      </c>
      <c r="H76" s="73">
        <v>2</v>
      </c>
      <c r="I76" s="73">
        <f t="shared" si="19"/>
        <v>3</v>
      </c>
      <c r="J76" s="73">
        <v>1</v>
      </c>
      <c r="K76" s="73">
        <v>0</v>
      </c>
      <c r="L76" s="73">
        <f t="shared" si="20"/>
        <v>1</v>
      </c>
      <c r="M76" s="73">
        <v>0</v>
      </c>
      <c r="N76" s="73">
        <v>0</v>
      </c>
      <c r="O76" s="73">
        <f t="shared" si="21"/>
        <v>0</v>
      </c>
    </row>
    <row r="77" ht="12" customHeight="1" spans="1:15">
      <c r="A77" s="72" t="s">
        <v>180</v>
      </c>
      <c r="B77" s="72" t="s">
        <v>122</v>
      </c>
      <c r="C77" s="72" t="s">
        <v>123</v>
      </c>
      <c r="D77" s="73">
        <v>1</v>
      </c>
      <c r="E77" s="73">
        <v>0</v>
      </c>
      <c r="F77" s="73">
        <v>3</v>
      </c>
      <c r="G77" s="73">
        <v>0</v>
      </c>
      <c r="H77" s="73">
        <v>5</v>
      </c>
      <c r="I77" s="73">
        <f t="shared" si="19"/>
        <v>9</v>
      </c>
      <c r="J77" s="73">
        <v>0</v>
      </c>
      <c r="K77" s="73">
        <v>0</v>
      </c>
      <c r="L77" s="73">
        <f t="shared" si="20"/>
        <v>0</v>
      </c>
      <c r="M77" s="73">
        <v>0</v>
      </c>
      <c r="N77" s="73">
        <v>0</v>
      </c>
      <c r="O77" s="73">
        <f t="shared" si="21"/>
        <v>0</v>
      </c>
    </row>
    <row r="78" ht="12" customHeight="1" spans="1:15">
      <c r="A78" s="72" t="s">
        <v>181</v>
      </c>
      <c r="B78" s="72"/>
      <c r="C78" s="72"/>
      <c r="D78" s="73">
        <v>0</v>
      </c>
      <c r="E78" s="73">
        <v>0</v>
      </c>
      <c r="F78" s="73">
        <v>0</v>
      </c>
      <c r="G78" s="73">
        <v>0</v>
      </c>
      <c r="H78" s="73">
        <v>0</v>
      </c>
      <c r="I78" s="73">
        <f t="shared" si="19"/>
        <v>0</v>
      </c>
      <c r="J78" s="73">
        <v>0</v>
      </c>
      <c r="K78" s="73">
        <v>0</v>
      </c>
      <c r="L78" s="73">
        <f t="shared" si="20"/>
        <v>0</v>
      </c>
      <c r="M78" s="73">
        <v>0</v>
      </c>
      <c r="N78" s="73">
        <v>0</v>
      </c>
      <c r="O78" s="73">
        <f t="shared" si="21"/>
        <v>0</v>
      </c>
    </row>
    <row r="79" customHeight="1" spans="1:15">
      <c r="A79" s="72" t="s">
        <v>182</v>
      </c>
      <c r="B79" s="72"/>
      <c r="C79" s="72"/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73">
        <f t="shared" si="19"/>
        <v>0</v>
      </c>
      <c r="J79" s="73">
        <v>0</v>
      </c>
      <c r="K79" s="73">
        <v>0</v>
      </c>
      <c r="L79" s="73">
        <f t="shared" si="20"/>
        <v>0</v>
      </c>
      <c r="M79" s="73">
        <v>0</v>
      </c>
      <c r="N79" s="73">
        <v>0</v>
      </c>
      <c r="O79" s="73">
        <f t="shared" si="21"/>
        <v>0</v>
      </c>
    </row>
    <row r="80" ht="12" customHeight="1" spans="1:15">
      <c r="A80" s="72" t="s">
        <v>183</v>
      </c>
      <c r="B80" s="72"/>
      <c r="C80" s="72"/>
      <c r="D80" s="73">
        <v>0</v>
      </c>
      <c r="E80" s="73">
        <v>0</v>
      </c>
      <c r="F80" s="73">
        <v>0</v>
      </c>
      <c r="G80" s="73">
        <v>0</v>
      </c>
      <c r="H80" s="73">
        <v>0</v>
      </c>
      <c r="I80" s="73">
        <f t="shared" si="19"/>
        <v>0</v>
      </c>
      <c r="J80" s="73">
        <v>0</v>
      </c>
      <c r="K80" s="73">
        <v>0</v>
      </c>
      <c r="L80" s="73">
        <f t="shared" si="20"/>
        <v>0</v>
      </c>
      <c r="M80" s="73">
        <v>0</v>
      </c>
      <c r="N80" s="73">
        <v>0</v>
      </c>
      <c r="O80" s="73">
        <f t="shared" si="21"/>
        <v>0</v>
      </c>
    </row>
    <row r="81" ht="12" customHeight="1" spans="1:15">
      <c r="A81" s="72" t="s">
        <v>184</v>
      </c>
      <c r="B81" s="72" t="s">
        <v>122</v>
      </c>
      <c r="C81" s="72" t="s">
        <v>125</v>
      </c>
      <c r="D81" s="73">
        <v>0</v>
      </c>
      <c r="E81" s="73">
        <v>0</v>
      </c>
      <c r="F81" s="73">
        <v>3</v>
      </c>
      <c r="G81" s="73">
        <v>0</v>
      </c>
      <c r="H81" s="73">
        <v>3</v>
      </c>
      <c r="I81" s="73">
        <f t="shared" si="19"/>
        <v>6</v>
      </c>
      <c r="J81" s="73">
        <v>1</v>
      </c>
      <c r="K81" s="73">
        <v>0</v>
      </c>
      <c r="L81" s="73">
        <f t="shared" si="20"/>
        <v>1</v>
      </c>
      <c r="M81" s="73">
        <v>0</v>
      </c>
      <c r="N81" s="73">
        <v>0</v>
      </c>
      <c r="O81" s="73">
        <f t="shared" si="21"/>
        <v>0</v>
      </c>
    </row>
    <row r="82" ht="12" customHeight="1" spans="1:15">
      <c r="A82" s="72" t="s">
        <v>185</v>
      </c>
      <c r="B82" s="72" t="s">
        <v>140</v>
      </c>
      <c r="C82" s="72" t="s">
        <v>125</v>
      </c>
      <c r="D82" s="73">
        <v>5</v>
      </c>
      <c r="E82" s="73">
        <v>1</v>
      </c>
      <c r="F82" s="73">
        <v>1</v>
      </c>
      <c r="G82" s="73">
        <v>0</v>
      </c>
      <c r="H82" s="73">
        <v>4</v>
      </c>
      <c r="I82" s="73">
        <f t="shared" si="19"/>
        <v>11</v>
      </c>
      <c r="J82" s="73">
        <v>1</v>
      </c>
      <c r="K82" s="73">
        <v>0</v>
      </c>
      <c r="L82" s="73">
        <f t="shared" si="20"/>
        <v>1</v>
      </c>
      <c r="M82" s="73">
        <v>0</v>
      </c>
      <c r="N82" s="73">
        <v>0</v>
      </c>
      <c r="O82" s="73">
        <f t="shared" si="21"/>
        <v>0</v>
      </c>
    </row>
    <row r="83" ht="12" customHeight="1" spans="1:15">
      <c r="A83" s="72" t="s">
        <v>186</v>
      </c>
      <c r="B83" s="72" t="s">
        <v>122</v>
      </c>
      <c r="C83" s="72" t="s">
        <v>127</v>
      </c>
      <c r="D83" s="73">
        <v>1</v>
      </c>
      <c r="E83" s="73">
        <v>0</v>
      </c>
      <c r="F83" s="73">
        <v>0</v>
      </c>
      <c r="G83" s="73">
        <v>0</v>
      </c>
      <c r="H83" s="73">
        <v>1</v>
      </c>
      <c r="I83" s="91">
        <f t="shared" si="19"/>
        <v>2</v>
      </c>
      <c r="J83" s="73">
        <v>0</v>
      </c>
      <c r="K83" s="73">
        <v>0</v>
      </c>
      <c r="L83" s="73">
        <f t="shared" si="20"/>
        <v>0</v>
      </c>
      <c r="M83" s="73">
        <v>0</v>
      </c>
      <c r="N83" s="73">
        <v>0</v>
      </c>
      <c r="O83" s="73">
        <f t="shared" si="21"/>
        <v>0</v>
      </c>
    </row>
    <row r="84" ht="12" customHeight="1" spans="1:15">
      <c r="A84" s="72" t="s">
        <v>186</v>
      </c>
      <c r="B84" s="72" t="s">
        <v>140</v>
      </c>
      <c r="C84" s="72" t="s">
        <v>127</v>
      </c>
      <c r="D84" s="73">
        <v>1</v>
      </c>
      <c r="E84" s="73">
        <v>0</v>
      </c>
      <c r="F84" s="73">
        <v>1</v>
      </c>
      <c r="G84" s="73">
        <v>0</v>
      </c>
      <c r="H84" s="73">
        <v>2</v>
      </c>
      <c r="I84" s="73">
        <f t="shared" si="19"/>
        <v>4</v>
      </c>
      <c r="J84" s="73">
        <v>0</v>
      </c>
      <c r="K84" s="73">
        <v>0</v>
      </c>
      <c r="L84" s="73">
        <f t="shared" si="20"/>
        <v>0</v>
      </c>
      <c r="M84" s="73">
        <v>0</v>
      </c>
      <c r="N84" s="73">
        <v>0</v>
      </c>
      <c r="O84" s="73">
        <f t="shared" si="21"/>
        <v>0</v>
      </c>
    </row>
    <row r="85" ht="12" customHeight="1" spans="1:15">
      <c r="A85" s="72" t="s">
        <v>186</v>
      </c>
      <c r="B85" s="72" t="s">
        <v>140</v>
      </c>
      <c r="C85" s="72" t="s">
        <v>125</v>
      </c>
      <c r="D85" s="73">
        <v>2</v>
      </c>
      <c r="E85" s="73">
        <v>0</v>
      </c>
      <c r="F85" s="73">
        <v>2</v>
      </c>
      <c r="G85" s="73">
        <v>0</v>
      </c>
      <c r="H85" s="73">
        <v>4</v>
      </c>
      <c r="I85" s="73">
        <f t="shared" si="19"/>
        <v>8</v>
      </c>
      <c r="J85" s="73">
        <v>0</v>
      </c>
      <c r="K85" s="73">
        <v>0</v>
      </c>
      <c r="L85" s="73">
        <f t="shared" si="20"/>
        <v>0</v>
      </c>
      <c r="M85" s="73">
        <v>0</v>
      </c>
      <c r="N85" s="73">
        <v>0</v>
      </c>
      <c r="O85" s="73">
        <f t="shared" si="21"/>
        <v>0</v>
      </c>
    </row>
    <row r="86" ht="12" customHeight="1" spans="1:15">
      <c r="A86" s="72" t="s">
        <v>187</v>
      </c>
      <c r="B86" s="72" t="s">
        <v>140</v>
      </c>
      <c r="C86" s="72" t="s">
        <v>127</v>
      </c>
      <c r="D86" s="73">
        <v>2</v>
      </c>
      <c r="E86" s="73">
        <v>2</v>
      </c>
      <c r="F86" s="73">
        <v>3</v>
      </c>
      <c r="G86" s="73">
        <v>0</v>
      </c>
      <c r="H86" s="73">
        <v>5</v>
      </c>
      <c r="I86" s="73">
        <f t="shared" si="19"/>
        <v>12</v>
      </c>
      <c r="J86" s="73">
        <v>1</v>
      </c>
      <c r="K86" s="73">
        <v>0</v>
      </c>
      <c r="L86" s="73">
        <f t="shared" si="20"/>
        <v>1</v>
      </c>
      <c r="M86" s="73">
        <v>0</v>
      </c>
      <c r="N86" s="73">
        <v>0</v>
      </c>
      <c r="O86" s="73">
        <f t="shared" si="21"/>
        <v>0</v>
      </c>
    </row>
    <row r="87" ht="12" customHeight="1" spans="1:15">
      <c r="A87" s="72" t="s">
        <v>187</v>
      </c>
      <c r="B87" s="72" t="s">
        <v>145</v>
      </c>
      <c r="C87" s="72" t="s">
        <v>125</v>
      </c>
      <c r="D87" s="73">
        <v>2</v>
      </c>
      <c r="E87" s="73">
        <v>0</v>
      </c>
      <c r="F87" s="73">
        <v>2</v>
      </c>
      <c r="G87" s="73">
        <v>0</v>
      </c>
      <c r="H87" s="73">
        <v>0</v>
      </c>
      <c r="I87" s="73">
        <f t="shared" si="19"/>
        <v>4</v>
      </c>
      <c r="J87" s="73">
        <v>0</v>
      </c>
      <c r="K87" s="73">
        <v>0</v>
      </c>
      <c r="L87" s="73">
        <f t="shared" si="20"/>
        <v>0</v>
      </c>
      <c r="M87" s="73">
        <v>0</v>
      </c>
      <c r="N87" s="73">
        <v>0</v>
      </c>
      <c r="O87" s="73">
        <f t="shared" si="21"/>
        <v>0</v>
      </c>
    </row>
    <row r="88" ht="12" customHeight="1" spans="1:15">
      <c r="A88" s="72" t="s">
        <v>188</v>
      </c>
      <c r="B88" s="72" t="s">
        <v>122</v>
      </c>
      <c r="C88" s="72" t="s">
        <v>127</v>
      </c>
      <c r="D88" s="73">
        <v>2</v>
      </c>
      <c r="E88" s="73">
        <v>0</v>
      </c>
      <c r="F88" s="73">
        <v>1</v>
      </c>
      <c r="G88" s="73">
        <v>0</v>
      </c>
      <c r="H88" s="73">
        <v>0</v>
      </c>
      <c r="I88" s="73">
        <f t="shared" si="19"/>
        <v>3</v>
      </c>
      <c r="J88" s="73">
        <v>0</v>
      </c>
      <c r="K88" s="73">
        <v>0</v>
      </c>
      <c r="L88" s="73">
        <f t="shared" si="20"/>
        <v>0</v>
      </c>
      <c r="M88" s="73">
        <v>0</v>
      </c>
      <c r="N88" s="73">
        <v>0</v>
      </c>
      <c r="O88" s="73">
        <f t="shared" si="21"/>
        <v>0</v>
      </c>
    </row>
    <row r="89" s="61" customFormat="1" ht="12" customHeight="1" spans="1:15">
      <c r="A89" s="87" t="s">
        <v>189</v>
      </c>
      <c r="B89" s="87" t="s">
        <v>140</v>
      </c>
      <c r="C89" s="87" t="s">
        <v>123</v>
      </c>
      <c r="D89" s="88">
        <v>0</v>
      </c>
      <c r="E89" s="88">
        <v>0</v>
      </c>
      <c r="F89" s="88">
        <v>0</v>
      </c>
      <c r="G89" s="88">
        <v>0</v>
      </c>
      <c r="H89" s="88">
        <v>0</v>
      </c>
      <c r="I89" s="88">
        <f t="shared" si="19"/>
        <v>0</v>
      </c>
      <c r="J89" s="88">
        <v>0</v>
      </c>
      <c r="K89" s="88">
        <v>0</v>
      </c>
      <c r="L89" s="88">
        <f t="shared" si="20"/>
        <v>0</v>
      </c>
      <c r="M89" s="88">
        <v>0</v>
      </c>
      <c r="N89" s="88">
        <v>0</v>
      </c>
      <c r="O89" s="88">
        <f t="shared" si="21"/>
        <v>0</v>
      </c>
    </row>
    <row r="90" s="61" customFormat="1" ht="12" customHeight="1" spans="1:15">
      <c r="A90" s="87" t="s">
        <v>189</v>
      </c>
      <c r="B90" s="87" t="s">
        <v>140</v>
      </c>
      <c r="C90" s="87" t="s">
        <v>127</v>
      </c>
      <c r="D90" s="88">
        <v>2</v>
      </c>
      <c r="E90" s="88">
        <v>0</v>
      </c>
      <c r="F90" s="88">
        <v>0</v>
      </c>
      <c r="G90" s="88">
        <v>0</v>
      </c>
      <c r="H90" s="88">
        <v>0</v>
      </c>
      <c r="I90" s="88">
        <f t="shared" si="19"/>
        <v>2</v>
      </c>
      <c r="J90" s="88">
        <v>0</v>
      </c>
      <c r="K90" s="88">
        <v>0</v>
      </c>
      <c r="L90" s="88">
        <f t="shared" si="20"/>
        <v>0</v>
      </c>
      <c r="M90" s="88">
        <v>0</v>
      </c>
      <c r="N90" s="88">
        <v>0</v>
      </c>
      <c r="O90" s="88">
        <f t="shared" si="21"/>
        <v>0</v>
      </c>
    </row>
    <row r="91" s="61" customFormat="1" ht="12" customHeight="1" spans="1:15">
      <c r="A91" s="87" t="s">
        <v>189</v>
      </c>
      <c r="B91" s="87" t="s">
        <v>140</v>
      </c>
      <c r="C91" s="87" t="s">
        <v>125</v>
      </c>
      <c r="D91" s="88">
        <v>3</v>
      </c>
      <c r="E91" s="88">
        <v>0</v>
      </c>
      <c r="F91" s="88">
        <v>7</v>
      </c>
      <c r="G91" s="88">
        <v>0</v>
      </c>
      <c r="H91" s="88">
        <v>5</v>
      </c>
      <c r="I91" s="88">
        <f t="shared" si="19"/>
        <v>15</v>
      </c>
      <c r="J91" s="88">
        <v>0</v>
      </c>
      <c r="K91" s="88">
        <v>0</v>
      </c>
      <c r="L91" s="88">
        <f t="shared" si="20"/>
        <v>0</v>
      </c>
      <c r="M91" s="88">
        <v>0</v>
      </c>
      <c r="N91" s="88">
        <v>0</v>
      </c>
      <c r="O91" s="88">
        <f t="shared" si="21"/>
        <v>0</v>
      </c>
    </row>
    <row r="92" s="61" customFormat="1" ht="12" customHeight="1" spans="1:15">
      <c r="A92" s="87" t="s">
        <v>190</v>
      </c>
      <c r="B92" s="87" t="s">
        <v>140</v>
      </c>
      <c r="C92" s="87" t="s">
        <v>127</v>
      </c>
      <c r="D92" s="88">
        <v>0</v>
      </c>
      <c r="E92" s="88">
        <v>0</v>
      </c>
      <c r="F92" s="88">
        <v>0</v>
      </c>
      <c r="G92" s="88">
        <v>0</v>
      </c>
      <c r="H92" s="88">
        <v>0</v>
      </c>
      <c r="I92" s="88">
        <f t="shared" si="19"/>
        <v>0</v>
      </c>
      <c r="J92" s="88">
        <v>1</v>
      </c>
      <c r="K92" s="88">
        <v>1</v>
      </c>
      <c r="L92" s="88">
        <f t="shared" si="20"/>
        <v>2</v>
      </c>
      <c r="M92" s="88">
        <v>0</v>
      </c>
      <c r="N92" s="88">
        <v>0</v>
      </c>
      <c r="O92" s="88">
        <f t="shared" si="21"/>
        <v>0</v>
      </c>
    </row>
    <row r="93" s="61" customFormat="1" ht="12" customHeight="1" spans="1:15">
      <c r="A93" s="87" t="s">
        <v>190</v>
      </c>
      <c r="B93" s="87" t="s">
        <v>140</v>
      </c>
      <c r="C93" s="87" t="s">
        <v>125</v>
      </c>
      <c r="D93" s="88">
        <v>0</v>
      </c>
      <c r="E93" s="88">
        <v>0</v>
      </c>
      <c r="F93" s="88">
        <v>0</v>
      </c>
      <c r="G93" s="88">
        <v>0</v>
      </c>
      <c r="H93" s="88">
        <v>0</v>
      </c>
      <c r="I93" s="88">
        <f t="shared" si="19"/>
        <v>0</v>
      </c>
      <c r="J93" s="88">
        <v>0</v>
      </c>
      <c r="K93" s="88">
        <v>0</v>
      </c>
      <c r="L93" s="88">
        <f t="shared" si="20"/>
        <v>0</v>
      </c>
      <c r="M93" s="88">
        <v>1</v>
      </c>
      <c r="N93" s="88">
        <v>1</v>
      </c>
      <c r="O93" s="88">
        <f t="shared" si="21"/>
        <v>2</v>
      </c>
    </row>
    <row r="94" s="61" customFormat="1" ht="12" customHeight="1" spans="1:15">
      <c r="A94" s="87" t="s">
        <v>190</v>
      </c>
      <c r="B94" s="87" t="s">
        <v>140</v>
      </c>
      <c r="C94" s="87" t="s">
        <v>123</v>
      </c>
      <c r="D94" s="88">
        <v>0</v>
      </c>
      <c r="E94" s="88">
        <v>0</v>
      </c>
      <c r="F94" s="88">
        <v>0</v>
      </c>
      <c r="G94" s="88">
        <v>0</v>
      </c>
      <c r="H94" s="88">
        <v>0</v>
      </c>
      <c r="I94" s="88">
        <f t="shared" si="19"/>
        <v>0</v>
      </c>
      <c r="J94" s="88">
        <v>0</v>
      </c>
      <c r="K94" s="88">
        <v>0</v>
      </c>
      <c r="L94" s="88">
        <f t="shared" si="20"/>
        <v>0</v>
      </c>
      <c r="M94" s="88">
        <v>0</v>
      </c>
      <c r="N94" s="88">
        <v>0</v>
      </c>
      <c r="O94" s="88">
        <f t="shared" si="21"/>
        <v>0</v>
      </c>
    </row>
    <row r="95" s="61" customFormat="1" ht="12" customHeight="1" spans="1:15">
      <c r="A95" s="87" t="s">
        <v>191</v>
      </c>
      <c r="B95" s="87"/>
      <c r="C95" s="87"/>
      <c r="D95" s="88">
        <v>0</v>
      </c>
      <c r="E95" s="88">
        <v>0</v>
      </c>
      <c r="F95" s="88">
        <v>0</v>
      </c>
      <c r="G95" s="88">
        <v>0</v>
      </c>
      <c r="H95" s="88">
        <v>0</v>
      </c>
      <c r="I95" s="88">
        <f t="shared" si="19"/>
        <v>0</v>
      </c>
      <c r="J95" s="88">
        <v>0</v>
      </c>
      <c r="K95" s="88">
        <v>0</v>
      </c>
      <c r="L95" s="88">
        <f t="shared" si="20"/>
        <v>0</v>
      </c>
      <c r="M95" s="88">
        <v>0</v>
      </c>
      <c r="N95" s="88">
        <v>0</v>
      </c>
      <c r="O95" s="88">
        <f t="shared" si="21"/>
        <v>0</v>
      </c>
    </row>
    <row r="96" s="61" customFormat="1" ht="12" customHeight="1" spans="1:15">
      <c r="A96" s="87" t="s">
        <v>192</v>
      </c>
      <c r="B96" s="87"/>
      <c r="C96" s="87"/>
      <c r="D96" s="88">
        <v>0</v>
      </c>
      <c r="E96" s="88">
        <v>0</v>
      </c>
      <c r="F96" s="88">
        <v>0</v>
      </c>
      <c r="G96" s="88">
        <v>0</v>
      </c>
      <c r="H96" s="88">
        <v>0</v>
      </c>
      <c r="I96" s="88">
        <f t="shared" si="19"/>
        <v>0</v>
      </c>
      <c r="J96" s="88">
        <v>0</v>
      </c>
      <c r="K96" s="88">
        <v>0</v>
      </c>
      <c r="L96" s="88">
        <f t="shared" si="20"/>
        <v>0</v>
      </c>
      <c r="M96" s="88">
        <v>0</v>
      </c>
      <c r="N96" s="88">
        <v>0</v>
      </c>
      <c r="O96" s="88">
        <f t="shared" si="21"/>
        <v>0</v>
      </c>
    </row>
    <row r="97" s="61" customFormat="1" ht="12" customHeight="1" spans="1:15">
      <c r="A97" s="87" t="s">
        <v>193</v>
      </c>
      <c r="B97" s="87" t="s">
        <v>140</v>
      </c>
      <c r="C97" s="87" t="s">
        <v>127</v>
      </c>
      <c r="D97" s="88">
        <v>0</v>
      </c>
      <c r="E97" s="88">
        <v>0</v>
      </c>
      <c r="F97" s="88">
        <v>0</v>
      </c>
      <c r="G97" s="88">
        <v>0</v>
      </c>
      <c r="H97" s="88">
        <v>4</v>
      </c>
      <c r="I97" s="92">
        <f t="shared" si="19"/>
        <v>4</v>
      </c>
      <c r="J97" s="88">
        <v>0</v>
      </c>
      <c r="K97" s="88">
        <v>0</v>
      </c>
      <c r="L97" s="88">
        <f t="shared" si="20"/>
        <v>0</v>
      </c>
      <c r="M97" s="88">
        <v>0</v>
      </c>
      <c r="N97" s="88">
        <v>0</v>
      </c>
      <c r="O97" s="88">
        <f t="shared" si="21"/>
        <v>0</v>
      </c>
    </row>
    <row r="98" s="61" customFormat="1" customHeight="1" spans="1:15">
      <c r="A98" s="87" t="s">
        <v>194</v>
      </c>
      <c r="B98" s="87"/>
      <c r="C98" s="87"/>
      <c r="D98" s="88">
        <v>0</v>
      </c>
      <c r="E98" s="88">
        <v>0</v>
      </c>
      <c r="F98" s="88">
        <v>0</v>
      </c>
      <c r="G98" s="88">
        <v>0</v>
      </c>
      <c r="H98" s="88">
        <v>0</v>
      </c>
      <c r="I98" s="88">
        <f t="shared" si="19"/>
        <v>0</v>
      </c>
      <c r="J98" s="88">
        <v>0</v>
      </c>
      <c r="K98" s="88">
        <v>0</v>
      </c>
      <c r="L98" s="88">
        <f t="shared" si="20"/>
        <v>0</v>
      </c>
      <c r="M98" s="88">
        <v>0</v>
      </c>
      <c r="N98" s="88">
        <v>0</v>
      </c>
      <c r="O98" s="88">
        <f t="shared" si="21"/>
        <v>0</v>
      </c>
    </row>
    <row r="99" s="61" customFormat="1" ht="12" customHeight="1" spans="1:15">
      <c r="A99" s="87" t="s">
        <v>195</v>
      </c>
      <c r="B99" s="87" t="s">
        <v>140</v>
      </c>
      <c r="C99" s="87" t="s">
        <v>123</v>
      </c>
      <c r="D99" s="88">
        <v>5</v>
      </c>
      <c r="E99" s="88">
        <v>1</v>
      </c>
      <c r="F99" s="88">
        <v>1</v>
      </c>
      <c r="G99" s="88">
        <v>0</v>
      </c>
      <c r="H99" s="88">
        <v>6</v>
      </c>
      <c r="I99" s="92">
        <f t="shared" si="19"/>
        <v>13</v>
      </c>
      <c r="J99" s="88">
        <v>0</v>
      </c>
      <c r="K99" s="88">
        <v>0</v>
      </c>
      <c r="L99" s="88">
        <f t="shared" si="20"/>
        <v>0</v>
      </c>
      <c r="M99" s="88">
        <v>0</v>
      </c>
      <c r="N99" s="88">
        <v>0</v>
      </c>
      <c r="O99" s="88">
        <f t="shared" si="21"/>
        <v>0</v>
      </c>
    </row>
    <row r="100" s="61" customFormat="1" ht="12" customHeight="1" spans="1:15">
      <c r="A100" s="87" t="s">
        <v>196</v>
      </c>
      <c r="B100" s="87" t="s">
        <v>140</v>
      </c>
      <c r="C100" s="87" t="s">
        <v>125</v>
      </c>
      <c r="D100" s="88">
        <v>1</v>
      </c>
      <c r="E100" s="88">
        <v>1</v>
      </c>
      <c r="F100" s="88">
        <v>1</v>
      </c>
      <c r="G100" s="88">
        <v>0</v>
      </c>
      <c r="H100" s="88">
        <v>6</v>
      </c>
      <c r="I100" s="92">
        <f t="shared" si="19"/>
        <v>9</v>
      </c>
      <c r="J100" s="88">
        <v>0</v>
      </c>
      <c r="K100" s="88">
        <v>0</v>
      </c>
      <c r="L100" s="88">
        <f t="shared" si="20"/>
        <v>0</v>
      </c>
      <c r="M100" s="88">
        <v>0</v>
      </c>
      <c r="N100" s="88">
        <v>0</v>
      </c>
      <c r="O100" s="88">
        <f t="shared" si="21"/>
        <v>0</v>
      </c>
    </row>
    <row r="101" s="61" customFormat="1" ht="12" customHeight="1" spans="1:15">
      <c r="A101" s="87" t="s">
        <v>197</v>
      </c>
      <c r="B101" s="87" t="s">
        <v>140</v>
      </c>
      <c r="C101" s="87" t="s">
        <v>125</v>
      </c>
      <c r="D101" s="88">
        <v>0</v>
      </c>
      <c r="E101" s="88">
        <v>1</v>
      </c>
      <c r="F101" s="88">
        <v>0</v>
      </c>
      <c r="G101" s="88">
        <v>0</v>
      </c>
      <c r="H101" s="88">
        <v>2</v>
      </c>
      <c r="I101" s="88">
        <f t="shared" si="19"/>
        <v>3</v>
      </c>
      <c r="J101" s="88">
        <v>0</v>
      </c>
      <c r="K101" s="88">
        <v>0</v>
      </c>
      <c r="L101" s="88">
        <f t="shared" si="20"/>
        <v>0</v>
      </c>
      <c r="M101" s="88">
        <v>0</v>
      </c>
      <c r="N101" s="88">
        <v>0</v>
      </c>
      <c r="O101" s="88">
        <f t="shared" si="21"/>
        <v>0</v>
      </c>
    </row>
    <row r="102" s="61" customFormat="1" ht="12" customHeight="1" spans="1:15">
      <c r="A102" s="87" t="s">
        <v>197</v>
      </c>
      <c r="B102" s="87"/>
      <c r="C102" s="87"/>
      <c r="D102" s="88">
        <v>0</v>
      </c>
      <c r="E102" s="88">
        <v>0</v>
      </c>
      <c r="F102" s="88">
        <v>0</v>
      </c>
      <c r="G102" s="88">
        <v>0</v>
      </c>
      <c r="H102" s="88">
        <v>0</v>
      </c>
      <c r="I102" s="88">
        <f t="shared" si="19"/>
        <v>0</v>
      </c>
      <c r="J102" s="88">
        <v>0</v>
      </c>
      <c r="K102" s="88">
        <v>0</v>
      </c>
      <c r="L102" s="88">
        <f t="shared" si="20"/>
        <v>0</v>
      </c>
      <c r="M102" s="88">
        <v>0</v>
      </c>
      <c r="N102" s="88">
        <v>0</v>
      </c>
      <c r="O102" s="88">
        <f t="shared" si="21"/>
        <v>0</v>
      </c>
    </row>
    <row r="103" s="61" customFormat="1" ht="12" customHeight="1" spans="1:15">
      <c r="A103" s="87" t="s">
        <v>198</v>
      </c>
      <c r="B103" s="87" t="s">
        <v>140</v>
      </c>
      <c r="C103" s="87" t="s">
        <v>127</v>
      </c>
      <c r="D103" s="88">
        <v>5</v>
      </c>
      <c r="E103" s="88">
        <v>0</v>
      </c>
      <c r="F103" s="88">
        <v>3</v>
      </c>
      <c r="G103" s="88">
        <v>0</v>
      </c>
      <c r="H103" s="88">
        <v>6</v>
      </c>
      <c r="I103" s="88">
        <f t="shared" si="19"/>
        <v>14</v>
      </c>
      <c r="J103" s="88">
        <v>0</v>
      </c>
      <c r="K103" s="88">
        <v>0</v>
      </c>
      <c r="L103" s="88">
        <f t="shared" si="20"/>
        <v>0</v>
      </c>
      <c r="M103" s="88">
        <v>0</v>
      </c>
      <c r="N103" s="88">
        <v>0</v>
      </c>
      <c r="O103" s="88">
        <f t="shared" si="21"/>
        <v>0</v>
      </c>
    </row>
    <row r="104" s="61" customFormat="1" ht="12" customHeight="1" spans="1:15">
      <c r="A104" s="87" t="s">
        <v>199</v>
      </c>
      <c r="B104" s="87" t="s">
        <v>140</v>
      </c>
      <c r="C104" s="87" t="s">
        <v>125</v>
      </c>
      <c r="D104" s="88">
        <v>2</v>
      </c>
      <c r="E104" s="88">
        <v>0</v>
      </c>
      <c r="F104" s="88">
        <v>0</v>
      </c>
      <c r="G104" s="88">
        <v>0</v>
      </c>
      <c r="H104" s="88">
        <v>6</v>
      </c>
      <c r="I104" s="88">
        <f t="shared" si="19"/>
        <v>8</v>
      </c>
      <c r="J104" s="88">
        <v>0</v>
      </c>
      <c r="K104" s="88">
        <v>0</v>
      </c>
      <c r="L104" s="88">
        <f t="shared" si="20"/>
        <v>0</v>
      </c>
      <c r="M104" s="88">
        <v>0</v>
      </c>
      <c r="N104" s="88">
        <v>0</v>
      </c>
      <c r="O104" s="88">
        <f t="shared" si="21"/>
        <v>0</v>
      </c>
    </row>
    <row r="105" ht="12" customHeight="1" spans="1:15">
      <c r="A105" s="72" t="s">
        <v>200</v>
      </c>
      <c r="B105" s="72" t="s">
        <v>140</v>
      </c>
      <c r="C105" s="72" t="s">
        <v>125</v>
      </c>
      <c r="D105" s="73">
        <v>0</v>
      </c>
      <c r="E105" s="73">
        <v>0</v>
      </c>
      <c r="F105" s="73">
        <v>0</v>
      </c>
      <c r="G105" s="73">
        <v>0</v>
      </c>
      <c r="H105" s="73">
        <v>2</v>
      </c>
      <c r="I105" s="73">
        <f t="shared" si="19"/>
        <v>2</v>
      </c>
      <c r="J105" s="73">
        <v>0</v>
      </c>
      <c r="K105" s="73">
        <v>0</v>
      </c>
      <c r="L105" s="73">
        <f t="shared" si="20"/>
        <v>0</v>
      </c>
      <c r="M105" s="73">
        <v>0</v>
      </c>
      <c r="N105" s="73">
        <v>0</v>
      </c>
      <c r="O105" s="73">
        <f t="shared" si="21"/>
        <v>0</v>
      </c>
    </row>
    <row r="106" ht="12" customHeight="1" spans="1:15">
      <c r="A106" s="72" t="s">
        <v>201</v>
      </c>
      <c r="B106" s="72" t="s">
        <v>140</v>
      </c>
      <c r="C106" s="72" t="s">
        <v>123</v>
      </c>
      <c r="D106" s="73">
        <v>2</v>
      </c>
      <c r="E106" s="73">
        <v>0</v>
      </c>
      <c r="F106" s="73">
        <v>5</v>
      </c>
      <c r="G106" s="73">
        <v>0</v>
      </c>
      <c r="H106" s="73">
        <v>0</v>
      </c>
      <c r="I106" s="73">
        <f t="shared" ref="I106:I111" si="22">SUM(D106:H106)</f>
        <v>7</v>
      </c>
      <c r="J106" s="73">
        <v>0</v>
      </c>
      <c r="K106" s="73">
        <v>0</v>
      </c>
      <c r="L106" s="73">
        <f t="shared" si="20"/>
        <v>0</v>
      </c>
      <c r="M106" s="73">
        <v>0</v>
      </c>
      <c r="N106" s="73">
        <v>0</v>
      </c>
      <c r="O106" s="73">
        <f t="shared" si="21"/>
        <v>0</v>
      </c>
    </row>
    <row r="107" ht="12" customHeight="1" spans="1:15">
      <c r="A107" s="72" t="s">
        <v>201</v>
      </c>
      <c r="B107" s="72" t="s">
        <v>140</v>
      </c>
      <c r="C107" s="72" t="s">
        <v>125</v>
      </c>
      <c r="D107" s="73">
        <v>2</v>
      </c>
      <c r="E107" s="73">
        <v>0</v>
      </c>
      <c r="F107" s="73">
        <v>0</v>
      </c>
      <c r="G107" s="73">
        <v>0</v>
      </c>
      <c r="H107" s="73">
        <v>0</v>
      </c>
      <c r="I107" s="73">
        <f t="shared" si="22"/>
        <v>2</v>
      </c>
      <c r="J107" s="73">
        <v>1</v>
      </c>
      <c r="K107" s="73">
        <v>0</v>
      </c>
      <c r="L107" s="73">
        <f t="shared" si="20"/>
        <v>1</v>
      </c>
      <c r="M107" s="73">
        <v>0</v>
      </c>
      <c r="N107" s="73">
        <v>0</v>
      </c>
      <c r="O107" s="73">
        <f t="shared" si="21"/>
        <v>0</v>
      </c>
    </row>
    <row r="108" spans="1:15">
      <c r="A108" s="72" t="s">
        <v>202</v>
      </c>
      <c r="B108" s="72" t="s">
        <v>122</v>
      </c>
      <c r="C108" s="72" t="s">
        <v>123</v>
      </c>
      <c r="D108" s="73">
        <v>8</v>
      </c>
      <c r="E108" s="73">
        <v>0</v>
      </c>
      <c r="F108" s="73">
        <v>7</v>
      </c>
      <c r="G108" s="73">
        <v>0</v>
      </c>
      <c r="H108" s="73">
        <v>7</v>
      </c>
      <c r="I108" s="73">
        <f t="shared" si="22"/>
        <v>22</v>
      </c>
      <c r="J108" s="73">
        <v>1</v>
      </c>
      <c r="K108" s="73">
        <v>0</v>
      </c>
      <c r="L108" s="73">
        <f t="shared" si="20"/>
        <v>1</v>
      </c>
      <c r="M108" s="73">
        <v>1</v>
      </c>
      <c r="N108" s="73">
        <v>1</v>
      </c>
      <c r="O108" s="73">
        <f t="shared" si="21"/>
        <v>2</v>
      </c>
    </row>
    <row r="109" spans="1:15">
      <c r="A109" s="72" t="s">
        <v>176</v>
      </c>
      <c r="B109" s="72" t="s">
        <v>145</v>
      </c>
      <c r="C109" s="72" t="s">
        <v>125</v>
      </c>
      <c r="D109" s="73">
        <v>1</v>
      </c>
      <c r="E109" s="73">
        <v>0</v>
      </c>
      <c r="F109" s="73">
        <v>3</v>
      </c>
      <c r="G109" s="73">
        <v>0</v>
      </c>
      <c r="H109" s="73">
        <v>1</v>
      </c>
      <c r="I109" s="73">
        <f t="shared" si="22"/>
        <v>5</v>
      </c>
      <c r="J109" s="73">
        <v>0</v>
      </c>
      <c r="K109" s="73">
        <v>0</v>
      </c>
      <c r="L109" s="73">
        <f t="shared" si="20"/>
        <v>0</v>
      </c>
      <c r="M109" s="73">
        <v>0</v>
      </c>
      <c r="N109" s="73">
        <v>0</v>
      </c>
      <c r="O109" s="73">
        <f t="shared" si="21"/>
        <v>0</v>
      </c>
    </row>
    <row r="110" ht="12" customHeight="1" spans="1:15">
      <c r="A110" s="72" t="s">
        <v>203</v>
      </c>
      <c r="B110" s="72" t="s">
        <v>122</v>
      </c>
      <c r="C110" s="72" t="s">
        <v>123</v>
      </c>
      <c r="D110" s="73">
        <v>1</v>
      </c>
      <c r="E110" s="73">
        <v>0</v>
      </c>
      <c r="F110" s="73">
        <v>0</v>
      </c>
      <c r="G110" s="73">
        <v>0</v>
      </c>
      <c r="H110" s="73">
        <v>1</v>
      </c>
      <c r="I110" s="73">
        <f t="shared" si="22"/>
        <v>2</v>
      </c>
      <c r="J110" s="73">
        <v>0</v>
      </c>
      <c r="K110" s="73">
        <v>0</v>
      </c>
      <c r="L110" s="73">
        <f t="shared" si="20"/>
        <v>0</v>
      </c>
      <c r="M110" s="73">
        <v>0</v>
      </c>
      <c r="N110" s="73">
        <v>0</v>
      </c>
      <c r="O110" s="73">
        <f t="shared" si="21"/>
        <v>0</v>
      </c>
    </row>
    <row r="111" spans="1:15">
      <c r="A111" s="72" t="s">
        <v>204</v>
      </c>
      <c r="B111" s="72"/>
      <c r="C111" s="72"/>
      <c r="D111" s="73">
        <v>0</v>
      </c>
      <c r="E111" s="73">
        <v>0</v>
      </c>
      <c r="F111" s="73">
        <v>0</v>
      </c>
      <c r="G111" s="73">
        <v>0</v>
      </c>
      <c r="H111" s="73">
        <v>0</v>
      </c>
      <c r="I111" s="73">
        <f t="shared" si="22"/>
        <v>0</v>
      </c>
      <c r="J111" s="73">
        <v>0</v>
      </c>
      <c r="K111" s="73">
        <v>0</v>
      </c>
      <c r="L111" s="73">
        <f t="shared" si="20"/>
        <v>0</v>
      </c>
      <c r="M111" s="73">
        <v>0</v>
      </c>
      <c r="N111" s="73">
        <v>0</v>
      </c>
      <c r="O111" s="73">
        <f t="shared" si="21"/>
        <v>0</v>
      </c>
    </row>
    <row r="112" ht="12" customHeight="1" spans="1:15">
      <c r="A112" s="89" t="s">
        <v>71</v>
      </c>
      <c r="B112" s="90"/>
      <c r="C112" s="75"/>
      <c r="D112" s="86">
        <f>SUM(D113:D117)</f>
        <v>18</v>
      </c>
      <c r="E112" s="70">
        <f>SUM(E113:E117)</f>
        <v>2</v>
      </c>
      <c r="F112" s="70">
        <f>SUM(F113:F117)</f>
        <v>23</v>
      </c>
      <c r="G112" s="70">
        <v>0</v>
      </c>
      <c r="H112" s="77">
        <f t="shared" ref="H112:N112" si="23">SUM(H113:H117)</f>
        <v>56</v>
      </c>
      <c r="I112" s="85">
        <f>SUM(D112,F112,G112,H112+E112)</f>
        <v>99</v>
      </c>
      <c r="J112" s="70">
        <f t="shared" si="23"/>
        <v>0</v>
      </c>
      <c r="K112" s="70">
        <f t="shared" si="23"/>
        <v>0</v>
      </c>
      <c r="L112" s="85">
        <f>SUM(J112+K112)</f>
        <v>0</v>
      </c>
      <c r="M112" s="70">
        <f t="shared" si="23"/>
        <v>2</v>
      </c>
      <c r="N112" s="70">
        <f t="shared" si="23"/>
        <v>2</v>
      </c>
      <c r="O112" s="85">
        <f>SUM(M112+N112)</f>
        <v>4</v>
      </c>
    </row>
    <row r="113" ht="12" customHeight="1" spans="1:15">
      <c r="A113" s="72" t="s">
        <v>205</v>
      </c>
      <c r="B113" s="72" t="s">
        <v>122</v>
      </c>
      <c r="C113" s="72" t="s">
        <v>158</v>
      </c>
      <c r="D113" s="73">
        <v>1</v>
      </c>
      <c r="E113" s="73">
        <v>0</v>
      </c>
      <c r="F113" s="73">
        <v>4</v>
      </c>
      <c r="G113" s="73">
        <v>0</v>
      </c>
      <c r="H113" s="73">
        <v>6</v>
      </c>
      <c r="I113" s="73">
        <f>SUM(D113:H113)</f>
        <v>11</v>
      </c>
      <c r="J113" s="73">
        <v>0</v>
      </c>
      <c r="K113" s="73">
        <v>0</v>
      </c>
      <c r="L113" s="73">
        <f>SUM(J113:K113)</f>
        <v>0</v>
      </c>
      <c r="M113" s="73">
        <v>0</v>
      </c>
      <c r="N113" s="73">
        <v>0</v>
      </c>
      <c r="O113" s="73">
        <f>SUM(M113:N113)</f>
        <v>0</v>
      </c>
    </row>
    <row r="114" ht="12" customHeight="1" spans="1:15">
      <c r="A114" s="72" t="s">
        <v>206</v>
      </c>
      <c r="B114" s="72" t="s">
        <v>122</v>
      </c>
      <c r="C114" s="72" t="s">
        <v>127</v>
      </c>
      <c r="D114" s="73">
        <v>4</v>
      </c>
      <c r="E114" s="73">
        <v>0</v>
      </c>
      <c r="F114" s="73">
        <v>2</v>
      </c>
      <c r="G114" s="73">
        <v>0</v>
      </c>
      <c r="H114" s="73">
        <v>9</v>
      </c>
      <c r="I114" s="73">
        <f>SUM(D114:H114)</f>
        <v>15</v>
      </c>
      <c r="J114" s="73">
        <v>0</v>
      </c>
      <c r="K114" s="73">
        <v>0</v>
      </c>
      <c r="L114" s="73">
        <f>SUM(J114:K114)</f>
        <v>0</v>
      </c>
      <c r="M114" s="73">
        <v>0</v>
      </c>
      <c r="N114" s="73">
        <v>0</v>
      </c>
      <c r="O114" s="73">
        <f>SUM(M114:N114)</f>
        <v>0</v>
      </c>
    </row>
    <row r="115" ht="12" customHeight="1" spans="1:15">
      <c r="A115" s="72" t="s">
        <v>207</v>
      </c>
      <c r="B115" s="72" t="s">
        <v>122</v>
      </c>
      <c r="C115" s="72" t="s">
        <v>127</v>
      </c>
      <c r="D115" s="73">
        <v>5</v>
      </c>
      <c r="E115" s="73">
        <v>1</v>
      </c>
      <c r="F115" s="73">
        <v>8</v>
      </c>
      <c r="G115" s="73">
        <v>0</v>
      </c>
      <c r="H115" s="73">
        <v>10</v>
      </c>
      <c r="I115" s="73">
        <f>SUM(D115:H115)</f>
        <v>24</v>
      </c>
      <c r="J115" s="73">
        <v>0</v>
      </c>
      <c r="K115" s="73">
        <v>0</v>
      </c>
      <c r="L115" s="73">
        <f>SUM(J115:K115)</f>
        <v>0</v>
      </c>
      <c r="M115" s="73">
        <v>1</v>
      </c>
      <c r="N115" s="73">
        <v>1</v>
      </c>
      <c r="O115" s="73">
        <f>SUM(M115:N115)</f>
        <v>2</v>
      </c>
    </row>
    <row r="116" ht="12" customHeight="1" spans="1:15">
      <c r="A116" s="72" t="s">
        <v>208</v>
      </c>
      <c r="B116" s="72" t="s">
        <v>122</v>
      </c>
      <c r="C116" s="72" t="s">
        <v>158</v>
      </c>
      <c r="D116" s="73">
        <v>5</v>
      </c>
      <c r="E116" s="73">
        <v>1</v>
      </c>
      <c r="F116" s="73">
        <v>6</v>
      </c>
      <c r="G116" s="73">
        <v>0</v>
      </c>
      <c r="H116" s="73">
        <v>26</v>
      </c>
      <c r="I116" s="73">
        <f>SUM(D116:H116)</f>
        <v>38</v>
      </c>
      <c r="J116" s="73">
        <v>0</v>
      </c>
      <c r="K116" s="73">
        <v>0</v>
      </c>
      <c r="L116" s="73">
        <f>SUM(J116:K116)</f>
        <v>0</v>
      </c>
      <c r="M116" s="73">
        <v>1</v>
      </c>
      <c r="N116" s="73">
        <v>1</v>
      </c>
      <c r="O116" s="73">
        <f>SUM(M116:N116)</f>
        <v>2</v>
      </c>
    </row>
    <row r="117" ht="12" customHeight="1" spans="1:15">
      <c r="A117" s="72" t="s">
        <v>209</v>
      </c>
      <c r="B117" s="72" t="s">
        <v>122</v>
      </c>
      <c r="C117" s="72" t="s">
        <v>158</v>
      </c>
      <c r="D117" s="73">
        <v>3</v>
      </c>
      <c r="E117" s="73">
        <v>0</v>
      </c>
      <c r="F117" s="73">
        <v>3</v>
      </c>
      <c r="G117" s="73">
        <v>0</v>
      </c>
      <c r="H117" s="73">
        <v>5</v>
      </c>
      <c r="I117" s="73">
        <f>SUM(D117:H117)</f>
        <v>11</v>
      </c>
      <c r="J117" s="73">
        <v>0</v>
      </c>
      <c r="K117" s="73">
        <v>0</v>
      </c>
      <c r="L117" s="73">
        <f>SUM(J117:K117)</f>
        <v>0</v>
      </c>
      <c r="M117" s="73">
        <v>0</v>
      </c>
      <c r="N117" s="73">
        <v>0</v>
      </c>
      <c r="O117" s="73">
        <f>SUM(M117:N117)</f>
        <v>0</v>
      </c>
    </row>
    <row r="118" ht="12" customHeight="1" spans="1:15">
      <c r="A118" s="89" t="s">
        <v>77</v>
      </c>
      <c r="B118" s="90"/>
      <c r="C118" s="75"/>
      <c r="D118" s="70">
        <f>SUM(D119:D129)</f>
        <v>16</v>
      </c>
      <c r="E118" s="70">
        <f>SUM(E119:E129)</f>
        <v>2</v>
      </c>
      <c r="F118" s="70">
        <f>SUM(F119:F129)</f>
        <v>34</v>
      </c>
      <c r="G118" s="70">
        <v>0</v>
      </c>
      <c r="H118" s="77">
        <f t="shared" ref="H118:N118" si="24">SUM(H119:H129)</f>
        <v>21</v>
      </c>
      <c r="I118" s="85">
        <f>SUM(D118,E118,F118,G118,H118)</f>
        <v>73</v>
      </c>
      <c r="J118" s="70">
        <f t="shared" si="24"/>
        <v>1</v>
      </c>
      <c r="K118" s="70">
        <f t="shared" si="24"/>
        <v>1</v>
      </c>
      <c r="L118" s="85">
        <f>SUM(J118,K118)</f>
        <v>2</v>
      </c>
      <c r="M118" s="70">
        <f t="shared" si="24"/>
        <v>0</v>
      </c>
      <c r="N118" s="70">
        <f t="shared" si="24"/>
        <v>0</v>
      </c>
      <c r="O118" s="85">
        <f>SUM(M118,N118)</f>
        <v>0</v>
      </c>
    </row>
    <row r="119" ht="12" customHeight="1" spans="1:15">
      <c r="A119" s="72" t="s">
        <v>167</v>
      </c>
      <c r="B119" s="72" t="s">
        <v>122</v>
      </c>
      <c r="C119" s="72" t="s">
        <v>125</v>
      </c>
      <c r="D119" s="73">
        <v>1</v>
      </c>
      <c r="E119" s="73">
        <v>0</v>
      </c>
      <c r="F119" s="73">
        <v>1</v>
      </c>
      <c r="G119" s="73">
        <v>0</v>
      </c>
      <c r="H119" s="73">
        <v>0</v>
      </c>
      <c r="I119" s="73">
        <f>SUM(D119:H119)</f>
        <v>2</v>
      </c>
      <c r="J119" s="73">
        <v>0</v>
      </c>
      <c r="K119" s="73">
        <v>0</v>
      </c>
      <c r="L119" s="73">
        <f>SUM(J119:K119)</f>
        <v>0</v>
      </c>
      <c r="M119" s="73">
        <v>0</v>
      </c>
      <c r="N119" s="73">
        <v>0</v>
      </c>
      <c r="O119" s="73">
        <f>SUM(M119:N119)</f>
        <v>0</v>
      </c>
    </row>
    <row r="120" ht="12" customHeight="1" spans="1:15">
      <c r="A120" s="72" t="s">
        <v>151</v>
      </c>
      <c r="B120" s="72" t="s">
        <v>140</v>
      </c>
      <c r="C120" s="72" t="s">
        <v>123</v>
      </c>
      <c r="D120" s="73">
        <v>4</v>
      </c>
      <c r="E120" s="73">
        <v>1</v>
      </c>
      <c r="F120" s="73">
        <v>9</v>
      </c>
      <c r="G120" s="73">
        <v>0</v>
      </c>
      <c r="H120" s="73">
        <v>8</v>
      </c>
      <c r="I120" s="73">
        <f t="shared" ref="I120:I137" si="25">SUM(D120:H120)</f>
        <v>22</v>
      </c>
      <c r="J120" s="73">
        <v>0</v>
      </c>
      <c r="K120" s="73">
        <v>0</v>
      </c>
      <c r="L120" s="73">
        <f t="shared" ref="L120:L137" si="26">SUM(J120:K120)</f>
        <v>0</v>
      </c>
      <c r="M120" s="73">
        <v>0</v>
      </c>
      <c r="N120" s="73">
        <v>0</v>
      </c>
      <c r="O120" s="73">
        <f t="shared" ref="O120:O137" si="27">SUM(M120:N120)</f>
        <v>0</v>
      </c>
    </row>
    <row r="121" ht="12" customHeight="1" spans="1:15">
      <c r="A121" s="72" t="s">
        <v>169</v>
      </c>
      <c r="B121" s="72" t="s">
        <v>122</v>
      </c>
      <c r="C121" s="72" t="s">
        <v>125</v>
      </c>
      <c r="D121" s="73">
        <v>1</v>
      </c>
      <c r="E121" s="73">
        <v>0</v>
      </c>
      <c r="F121" s="73">
        <v>2</v>
      </c>
      <c r="G121" s="73">
        <v>0</v>
      </c>
      <c r="H121" s="73">
        <v>0</v>
      </c>
      <c r="I121" s="73">
        <f t="shared" si="25"/>
        <v>3</v>
      </c>
      <c r="J121" s="73">
        <v>0</v>
      </c>
      <c r="K121" s="73">
        <v>0</v>
      </c>
      <c r="L121" s="73">
        <f t="shared" si="26"/>
        <v>0</v>
      </c>
      <c r="M121" s="73">
        <v>0</v>
      </c>
      <c r="N121" s="73">
        <v>0</v>
      </c>
      <c r="O121" s="73">
        <f t="shared" si="27"/>
        <v>0</v>
      </c>
    </row>
    <row r="122" ht="12" customHeight="1" spans="1:15">
      <c r="A122" s="72" t="s">
        <v>139</v>
      </c>
      <c r="B122" s="72" t="s">
        <v>140</v>
      </c>
      <c r="C122" s="72" t="s">
        <v>125</v>
      </c>
      <c r="D122" s="73">
        <v>3</v>
      </c>
      <c r="E122" s="73">
        <v>0</v>
      </c>
      <c r="F122" s="73">
        <v>6</v>
      </c>
      <c r="G122" s="73">
        <v>0</v>
      </c>
      <c r="H122" s="73">
        <v>2</v>
      </c>
      <c r="I122" s="73">
        <f t="shared" si="25"/>
        <v>11</v>
      </c>
      <c r="J122" s="73">
        <v>0</v>
      </c>
      <c r="K122" s="73">
        <v>1</v>
      </c>
      <c r="L122" s="73">
        <f t="shared" si="26"/>
        <v>1</v>
      </c>
      <c r="M122" s="73">
        <v>0</v>
      </c>
      <c r="N122" s="73">
        <v>0</v>
      </c>
      <c r="O122" s="73">
        <f t="shared" si="27"/>
        <v>0</v>
      </c>
    </row>
    <row r="123" ht="12" customHeight="1" spans="1:15">
      <c r="A123" s="72" t="s">
        <v>186</v>
      </c>
      <c r="B123" s="72" t="s">
        <v>140</v>
      </c>
      <c r="C123" s="72" t="s">
        <v>123</v>
      </c>
      <c r="D123" s="73">
        <v>3</v>
      </c>
      <c r="E123" s="73">
        <v>0</v>
      </c>
      <c r="F123" s="73">
        <v>6</v>
      </c>
      <c r="G123" s="73">
        <v>0</v>
      </c>
      <c r="H123" s="73">
        <v>1</v>
      </c>
      <c r="I123" s="73">
        <f t="shared" si="25"/>
        <v>10</v>
      </c>
      <c r="J123" s="73">
        <v>1</v>
      </c>
      <c r="K123" s="73">
        <v>0</v>
      </c>
      <c r="L123" s="73">
        <f t="shared" si="26"/>
        <v>1</v>
      </c>
      <c r="M123" s="73">
        <v>0</v>
      </c>
      <c r="N123" s="73">
        <v>0</v>
      </c>
      <c r="O123" s="73">
        <f t="shared" si="27"/>
        <v>0</v>
      </c>
    </row>
    <row r="124" ht="12" customHeight="1" spans="1:15">
      <c r="A124" s="87" t="s">
        <v>192</v>
      </c>
      <c r="B124" s="87" t="s">
        <v>140</v>
      </c>
      <c r="C124" s="87" t="s">
        <v>125</v>
      </c>
      <c r="D124" s="88">
        <v>0</v>
      </c>
      <c r="E124" s="88">
        <v>0</v>
      </c>
      <c r="F124" s="88">
        <v>4</v>
      </c>
      <c r="G124" s="88">
        <v>0</v>
      </c>
      <c r="H124" s="88">
        <v>2</v>
      </c>
      <c r="I124" s="88">
        <f t="shared" si="25"/>
        <v>6</v>
      </c>
      <c r="J124" s="73">
        <v>0</v>
      </c>
      <c r="K124" s="73">
        <v>0</v>
      </c>
      <c r="L124" s="73">
        <f t="shared" si="26"/>
        <v>0</v>
      </c>
      <c r="M124" s="73">
        <v>0</v>
      </c>
      <c r="N124" s="73">
        <v>0</v>
      </c>
      <c r="O124" s="73">
        <f t="shared" si="27"/>
        <v>0</v>
      </c>
    </row>
    <row r="125" ht="12" customHeight="1" spans="1:15">
      <c r="A125" s="87" t="s">
        <v>189</v>
      </c>
      <c r="B125" s="87" t="s">
        <v>140</v>
      </c>
      <c r="C125" s="87" t="s">
        <v>125</v>
      </c>
      <c r="D125" s="88">
        <v>0</v>
      </c>
      <c r="E125" s="88">
        <v>0</v>
      </c>
      <c r="F125" s="88">
        <v>0</v>
      </c>
      <c r="G125" s="88">
        <v>0</v>
      </c>
      <c r="H125" s="88">
        <v>0</v>
      </c>
      <c r="I125" s="88">
        <f t="shared" si="25"/>
        <v>0</v>
      </c>
      <c r="J125" s="73">
        <v>0</v>
      </c>
      <c r="K125" s="73">
        <v>0</v>
      </c>
      <c r="L125" s="73">
        <f t="shared" si="26"/>
        <v>0</v>
      </c>
      <c r="M125" s="73">
        <v>0</v>
      </c>
      <c r="N125" s="73">
        <v>0</v>
      </c>
      <c r="O125" s="73">
        <f t="shared" si="27"/>
        <v>0</v>
      </c>
    </row>
    <row r="126" ht="12" customHeight="1" spans="1:15">
      <c r="A126" s="72" t="s">
        <v>144</v>
      </c>
      <c r="B126" s="72" t="s">
        <v>140</v>
      </c>
      <c r="C126" s="72" t="s">
        <v>123</v>
      </c>
      <c r="D126" s="73">
        <v>1</v>
      </c>
      <c r="E126" s="73">
        <v>0</v>
      </c>
      <c r="F126" s="73">
        <v>1</v>
      </c>
      <c r="G126" s="73">
        <v>0</v>
      </c>
      <c r="H126" s="73">
        <v>6</v>
      </c>
      <c r="I126" s="73">
        <f t="shared" si="25"/>
        <v>8</v>
      </c>
      <c r="J126" s="73">
        <v>0</v>
      </c>
      <c r="K126" s="73">
        <v>0</v>
      </c>
      <c r="L126" s="73">
        <f t="shared" si="26"/>
        <v>0</v>
      </c>
      <c r="M126" s="73">
        <v>0</v>
      </c>
      <c r="N126" s="73">
        <v>0</v>
      </c>
      <c r="O126" s="73">
        <f t="shared" si="27"/>
        <v>0</v>
      </c>
    </row>
    <row r="127" ht="12" customHeight="1" spans="1:15">
      <c r="A127" s="72" t="s">
        <v>201</v>
      </c>
      <c r="B127" s="72" t="s">
        <v>140</v>
      </c>
      <c r="C127" s="72" t="s">
        <v>125</v>
      </c>
      <c r="D127" s="73">
        <v>2</v>
      </c>
      <c r="E127" s="73">
        <v>0</v>
      </c>
      <c r="F127" s="73">
        <v>3</v>
      </c>
      <c r="G127" s="73">
        <v>0</v>
      </c>
      <c r="H127" s="73">
        <v>0</v>
      </c>
      <c r="I127" s="73">
        <f t="shared" si="25"/>
        <v>5</v>
      </c>
      <c r="J127" s="73">
        <v>0</v>
      </c>
      <c r="K127" s="73">
        <v>0</v>
      </c>
      <c r="L127" s="73">
        <f t="shared" si="26"/>
        <v>0</v>
      </c>
      <c r="M127" s="73">
        <v>0</v>
      </c>
      <c r="N127" s="73">
        <v>0</v>
      </c>
      <c r="O127" s="73">
        <f t="shared" si="27"/>
        <v>0</v>
      </c>
    </row>
    <row r="128" ht="12" customHeight="1" spans="1:15">
      <c r="A128" s="72" t="s">
        <v>147</v>
      </c>
      <c r="B128" s="72" t="s">
        <v>140</v>
      </c>
      <c r="C128" s="72" t="s">
        <v>127</v>
      </c>
      <c r="D128" s="73">
        <v>1</v>
      </c>
      <c r="E128" s="73">
        <v>1</v>
      </c>
      <c r="F128" s="73">
        <v>1</v>
      </c>
      <c r="G128" s="73">
        <v>0</v>
      </c>
      <c r="H128" s="73">
        <v>2</v>
      </c>
      <c r="I128" s="73">
        <f t="shared" si="25"/>
        <v>5</v>
      </c>
      <c r="J128" s="73">
        <v>0</v>
      </c>
      <c r="K128" s="73">
        <v>0</v>
      </c>
      <c r="L128" s="73">
        <f t="shared" si="26"/>
        <v>0</v>
      </c>
      <c r="M128" s="73">
        <v>0</v>
      </c>
      <c r="N128" s="73">
        <v>0</v>
      </c>
      <c r="O128" s="73">
        <f t="shared" si="27"/>
        <v>0</v>
      </c>
    </row>
    <row r="129" ht="12" customHeight="1" spans="1:15">
      <c r="A129" s="72" t="s">
        <v>210</v>
      </c>
      <c r="B129" s="72" t="s">
        <v>122</v>
      </c>
      <c r="C129" s="72" t="s">
        <v>127</v>
      </c>
      <c r="D129" s="73">
        <v>0</v>
      </c>
      <c r="E129" s="73">
        <v>0</v>
      </c>
      <c r="F129" s="73">
        <v>1</v>
      </c>
      <c r="G129" s="73">
        <v>0</v>
      </c>
      <c r="H129" s="73">
        <v>0</v>
      </c>
      <c r="I129" s="73">
        <f t="shared" si="25"/>
        <v>1</v>
      </c>
      <c r="J129" s="73">
        <v>0</v>
      </c>
      <c r="K129" s="73">
        <v>0</v>
      </c>
      <c r="L129" s="73">
        <f t="shared" si="26"/>
        <v>0</v>
      </c>
      <c r="M129" s="73">
        <v>0</v>
      </c>
      <c r="N129" s="73">
        <v>0</v>
      </c>
      <c r="O129" s="73">
        <f t="shared" si="27"/>
        <v>0</v>
      </c>
    </row>
    <row r="130" ht="12" customHeight="1" spans="1:15">
      <c r="A130" s="89" t="s">
        <v>81</v>
      </c>
      <c r="B130" s="90"/>
      <c r="C130" s="75"/>
      <c r="D130" s="70">
        <f>SUM(D131:D135)</f>
        <v>2</v>
      </c>
      <c r="E130" s="70">
        <f>SUM(E131:E135)</f>
        <v>1</v>
      </c>
      <c r="F130" s="70">
        <f>SUM(F131:F135)</f>
        <v>11</v>
      </c>
      <c r="G130" s="70">
        <v>0</v>
      </c>
      <c r="H130" s="77">
        <f t="shared" ref="H130:N130" si="28">SUM(H131:H135)</f>
        <v>12</v>
      </c>
      <c r="I130" s="85">
        <f t="shared" si="25"/>
        <v>26</v>
      </c>
      <c r="J130" s="70">
        <f t="shared" si="28"/>
        <v>0</v>
      </c>
      <c r="K130" s="70">
        <f t="shared" si="28"/>
        <v>0</v>
      </c>
      <c r="L130" s="85">
        <f t="shared" si="26"/>
        <v>0</v>
      </c>
      <c r="M130" s="70">
        <f t="shared" si="28"/>
        <v>1</v>
      </c>
      <c r="N130" s="70">
        <f t="shared" si="28"/>
        <v>0</v>
      </c>
      <c r="O130" s="85">
        <f t="shared" si="27"/>
        <v>1</v>
      </c>
    </row>
    <row r="131" ht="12" customHeight="1" spans="1:15">
      <c r="A131" s="72" t="s">
        <v>211</v>
      </c>
      <c r="B131" s="72" t="s">
        <v>122</v>
      </c>
      <c r="C131" s="72" t="s">
        <v>123</v>
      </c>
      <c r="D131" s="73">
        <v>0</v>
      </c>
      <c r="E131" s="73">
        <v>0</v>
      </c>
      <c r="F131" s="73">
        <v>4</v>
      </c>
      <c r="G131" s="73">
        <v>0</v>
      </c>
      <c r="H131" s="73">
        <v>1</v>
      </c>
      <c r="I131" s="73">
        <f t="shared" si="25"/>
        <v>5</v>
      </c>
      <c r="J131" s="73">
        <v>0</v>
      </c>
      <c r="K131" s="73">
        <v>0</v>
      </c>
      <c r="L131" s="73">
        <f t="shared" si="26"/>
        <v>0</v>
      </c>
      <c r="M131" s="73">
        <v>1</v>
      </c>
      <c r="N131" s="73">
        <v>0</v>
      </c>
      <c r="O131" s="73">
        <f t="shared" si="27"/>
        <v>1</v>
      </c>
    </row>
    <row r="132" ht="12" customHeight="1" spans="1:15">
      <c r="A132" s="72" t="s">
        <v>212</v>
      </c>
      <c r="B132" s="72" t="s">
        <v>122</v>
      </c>
      <c r="C132" s="72" t="s">
        <v>158</v>
      </c>
      <c r="D132" s="73">
        <v>2</v>
      </c>
      <c r="E132" s="73">
        <v>1</v>
      </c>
      <c r="F132" s="73">
        <v>6</v>
      </c>
      <c r="G132" s="73">
        <v>0</v>
      </c>
      <c r="H132" s="73">
        <v>10</v>
      </c>
      <c r="I132" s="73">
        <f t="shared" si="25"/>
        <v>19</v>
      </c>
      <c r="J132" s="73">
        <v>0</v>
      </c>
      <c r="K132" s="73">
        <v>0</v>
      </c>
      <c r="L132" s="73">
        <f t="shared" si="26"/>
        <v>0</v>
      </c>
      <c r="M132" s="73">
        <v>0</v>
      </c>
      <c r="N132" s="73">
        <v>0</v>
      </c>
      <c r="O132" s="73">
        <f t="shared" si="27"/>
        <v>0</v>
      </c>
    </row>
    <row r="133" ht="12" customHeight="1" spans="1:15">
      <c r="A133" s="72" t="s">
        <v>213</v>
      </c>
      <c r="B133" s="72"/>
      <c r="C133" s="72"/>
      <c r="D133" s="73">
        <v>0</v>
      </c>
      <c r="E133" s="73">
        <v>0</v>
      </c>
      <c r="F133" s="73">
        <v>0</v>
      </c>
      <c r="G133" s="73">
        <v>0</v>
      </c>
      <c r="H133" s="73">
        <v>0</v>
      </c>
      <c r="I133" s="73">
        <f t="shared" si="25"/>
        <v>0</v>
      </c>
      <c r="J133" s="73">
        <v>0</v>
      </c>
      <c r="K133" s="73">
        <v>0</v>
      </c>
      <c r="L133" s="73">
        <f t="shared" si="26"/>
        <v>0</v>
      </c>
      <c r="M133" s="73">
        <v>0</v>
      </c>
      <c r="N133" s="73">
        <v>0</v>
      </c>
      <c r="O133" s="73">
        <f t="shared" si="27"/>
        <v>0</v>
      </c>
    </row>
    <row r="134" ht="12" customHeight="1" spans="1:15">
      <c r="A134" s="72" t="s">
        <v>214</v>
      </c>
      <c r="B134" s="72" t="s">
        <v>122</v>
      </c>
      <c r="C134" s="72" t="s">
        <v>127</v>
      </c>
      <c r="D134" s="73">
        <v>0</v>
      </c>
      <c r="E134" s="73">
        <v>0</v>
      </c>
      <c r="F134" s="73">
        <v>1</v>
      </c>
      <c r="G134" s="73">
        <v>0</v>
      </c>
      <c r="H134" s="73">
        <v>1</v>
      </c>
      <c r="I134" s="73">
        <f t="shared" si="25"/>
        <v>2</v>
      </c>
      <c r="J134" s="73">
        <v>0</v>
      </c>
      <c r="K134" s="73">
        <v>0</v>
      </c>
      <c r="L134" s="73">
        <f t="shared" si="26"/>
        <v>0</v>
      </c>
      <c r="M134" s="73">
        <v>0</v>
      </c>
      <c r="N134" s="73">
        <v>0</v>
      </c>
      <c r="O134" s="73">
        <f t="shared" si="27"/>
        <v>0</v>
      </c>
    </row>
    <row r="135" ht="12" customHeight="1" spans="1:15">
      <c r="A135" s="72" t="s">
        <v>176</v>
      </c>
      <c r="B135" s="72"/>
      <c r="C135" s="72"/>
      <c r="D135" s="73">
        <v>0</v>
      </c>
      <c r="E135" s="73">
        <v>0</v>
      </c>
      <c r="F135" s="73">
        <v>0</v>
      </c>
      <c r="G135" s="73">
        <v>0</v>
      </c>
      <c r="H135" s="73">
        <v>0</v>
      </c>
      <c r="I135" s="73">
        <f t="shared" si="25"/>
        <v>0</v>
      </c>
      <c r="J135" s="73">
        <v>0</v>
      </c>
      <c r="K135" s="73">
        <v>0</v>
      </c>
      <c r="L135" s="73">
        <f t="shared" si="26"/>
        <v>0</v>
      </c>
      <c r="M135" s="73">
        <v>0</v>
      </c>
      <c r="N135" s="73">
        <v>0</v>
      </c>
      <c r="O135" s="73">
        <f t="shared" si="27"/>
        <v>0</v>
      </c>
    </row>
    <row r="136" ht="12" customHeight="1" spans="1:15">
      <c r="A136" s="89" t="s">
        <v>86</v>
      </c>
      <c r="B136" s="90"/>
      <c r="C136" s="75"/>
      <c r="D136" s="70">
        <f>SUM(D137:D144)</f>
        <v>14</v>
      </c>
      <c r="E136" s="70">
        <f>SUM(E137:E144)</f>
        <v>2</v>
      </c>
      <c r="F136" s="70">
        <f>SUM(F137:F144)</f>
        <v>21</v>
      </c>
      <c r="G136" s="70">
        <v>0</v>
      </c>
      <c r="H136" s="77">
        <f t="shared" ref="H136:N136" si="29">SUM(H137:H144)</f>
        <v>68</v>
      </c>
      <c r="I136" s="85">
        <f t="shared" si="25"/>
        <v>105</v>
      </c>
      <c r="J136" s="70">
        <f t="shared" si="29"/>
        <v>4</v>
      </c>
      <c r="K136" s="70">
        <f t="shared" si="29"/>
        <v>4</v>
      </c>
      <c r="L136" s="85">
        <f t="shared" si="26"/>
        <v>8</v>
      </c>
      <c r="M136" s="70">
        <f t="shared" si="29"/>
        <v>4</v>
      </c>
      <c r="N136" s="70">
        <f t="shared" si="29"/>
        <v>3</v>
      </c>
      <c r="O136" s="70">
        <f t="shared" si="27"/>
        <v>7</v>
      </c>
    </row>
    <row r="137" ht="12" customHeight="1" spans="1:15">
      <c r="A137" s="72" t="s">
        <v>205</v>
      </c>
      <c r="B137" s="72" t="s">
        <v>122</v>
      </c>
      <c r="C137" s="72" t="s">
        <v>158</v>
      </c>
      <c r="D137" s="73">
        <v>5</v>
      </c>
      <c r="E137" s="73">
        <v>1</v>
      </c>
      <c r="F137" s="73">
        <v>9</v>
      </c>
      <c r="G137" s="73">
        <v>0</v>
      </c>
      <c r="H137" s="73">
        <v>25</v>
      </c>
      <c r="I137" s="73">
        <f t="shared" si="25"/>
        <v>40</v>
      </c>
      <c r="J137" s="73">
        <v>2</v>
      </c>
      <c r="K137" s="73">
        <v>2</v>
      </c>
      <c r="L137" s="73">
        <f t="shared" si="26"/>
        <v>4</v>
      </c>
      <c r="M137" s="73">
        <v>0</v>
      </c>
      <c r="N137" s="73">
        <v>0</v>
      </c>
      <c r="O137" s="73">
        <f t="shared" si="27"/>
        <v>0</v>
      </c>
    </row>
    <row r="138" ht="12" customHeight="1" spans="1:15">
      <c r="A138" s="72" t="s">
        <v>154</v>
      </c>
      <c r="B138" s="72" t="s">
        <v>122</v>
      </c>
      <c r="C138" s="72" t="s">
        <v>158</v>
      </c>
      <c r="D138" s="73">
        <v>1</v>
      </c>
      <c r="E138" s="73">
        <v>0</v>
      </c>
      <c r="F138" s="73">
        <v>2</v>
      </c>
      <c r="G138" s="73">
        <v>0</v>
      </c>
      <c r="H138" s="73">
        <v>4</v>
      </c>
      <c r="I138" s="73">
        <f t="shared" ref="I138:I146" si="30">SUM(D138:H138)</f>
        <v>7</v>
      </c>
      <c r="J138" s="73">
        <v>0</v>
      </c>
      <c r="K138" s="73">
        <v>0</v>
      </c>
      <c r="L138" s="73">
        <f t="shared" ref="L138:L145" si="31">SUM(J138:K138)</f>
        <v>0</v>
      </c>
      <c r="M138" s="73">
        <v>1</v>
      </c>
      <c r="N138" s="73">
        <v>1</v>
      </c>
      <c r="O138" s="73">
        <f t="shared" ref="O138:O146" si="32">SUM(M138:N138)</f>
        <v>2</v>
      </c>
    </row>
    <row r="139" ht="12" customHeight="1" spans="1:15">
      <c r="A139" s="72" t="s">
        <v>206</v>
      </c>
      <c r="B139" s="72" t="s">
        <v>122</v>
      </c>
      <c r="C139" s="72" t="s">
        <v>158</v>
      </c>
      <c r="D139" s="73">
        <v>0</v>
      </c>
      <c r="E139" s="73">
        <v>1</v>
      </c>
      <c r="F139" s="73">
        <v>3</v>
      </c>
      <c r="G139" s="73">
        <v>0</v>
      </c>
      <c r="H139" s="73">
        <v>5</v>
      </c>
      <c r="I139" s="73">
        <f t="shared" si="30"/>
        <v>9</v>
      </c>
      <c r="J139" s="73">
        <v>0</v>
      </c>
      <c r="K139" s="73">
        <v>0</v>
      </c>
      <c r="L139" s="73">
        <f t="shared" si="31"/>
        <v>0</v>
      </c>
      <c r="M139" s="73">
        <v>0</v>
      </c>
      <c r="N139" s="73">
        <v>0</v>
      </c>
      <c r="O139" s="73">
        <f t="shared" si="32"/>
        <v>0</v>
      </c>
    </row>
    <row r="140" ht="12" customHeight="1" spans="1:15">
      <c r="A140" s="72" t="s">
        <v>207</v>
      </c>
      <c r="B140" s="72" t="s">
        <v>122</v>
      </c>
      <c r="C140" s="72" t="s">
        <v>158</v>
      </c>
      <c r="D140" s="73">
        <v>1</v>
      </c>
      <c r="E140" s="73">
        <v>0</v>
      </c>
      <c r="F140" s="73">
        <v>2</v>
      </c>
      <c r="G140" s="73">
        <v>0</v>
      </c>
      <c r="H140" s="73">
        <v>1</v>
      </c>
      <c r="I140" s="73">
        <f t="shared" si="30"/>
        <v>4</v>
      </c>
      <c r="J140" s="73">
        <v>0</v>
      </c>
      <c r="K140" s="73">
        <v>0</v>
      </c>
      <c r="L140" s="73">
        <f t="shared" si="31"/>
        <v>0</v>
      </c>
      <c r="M140" s="73">
        <v>1</v>
      </c>
      <c r="N140" s="73">
        <v>1</v>
      </c>
      <c r="O140" s="73">
        <f t="shared" si="32"/>
        <v>2</v>
      </c>
    </row>
    <row r="141" ht="12" customHeight="1" spans="1:15">
      <c r="A141" s="72" t="s">
        <v>208</v>
      </c>
      <c r="B141" s="72" t="s">
        <v>122</v>
      </c>
      <c r="C141" s="72" t="s">
        <v>158</v>
      </c>
      <c r="D141" s="73">
        <v>3</v>
      </c>
      <c r="E141" s="73">
        <v>0</v>
      </c>
      <c r="F141" s="73">
        <v>0</v>
      </c>
      <c r="G141" s="73">
        <v>0</v>
      </c>
      <c r="H141" s="73">
        <v>18</v>
      </c>
      <c r="I141" s="73">
        <f t="shared" si="30"/>
        <v>21</v>
      </c>
      <c r="J141" s="73">
        <v>1</v>
      </c>
      <c r="K141" s="73">
        <v>1</v>
      </c>
      <c r="L141" s="73">
        <f t="shared" si="31"/>
        <v>2</v>
      </c>
      <c r="M141" s="73">
        <v>0</v>
      </c>
      <c r="N141" s="73">
        <v>1</v>
      </c>
      <c r="O141" s="73">
        <f t="shared" si="32"/>
        <v>1</v>
      </c>
    </row>
    <row r="142" ht="12" customHeight="1" spans="1:15">
      <c r="A142" s="72" t="s">
        <v>157</v>
      </c>
      <c r="B142" s="72" t="s">
        <v>122</v>
      </c>
      <c r="C142" s="72" t="s">
        <v>158</v>
      </c>
      <c r="D142" s="73">
        <v>2</v>
      </c>
      <c r="E142" s="73">
        <v>0</v>
      </c>
      <c r="F142" s="73">
        <v>4</v>
      </c>
      <c r="G142" s="73">
        <v>0</v>
      </c>
      <c r="H142" s="73">
        <v>8</v>
      </c>
      <c r="I142" s="73">
        <f t="shared" si="30"/>
        <v>14</v>
      </c>
      <c r="J142" s="73">
        <v>0</v>
      </c>
      <c r="K142" s="73">
        <v>0</v>
      </c>
      <c r="L142" s="73">
        <f t="shared" si="31"/>
        <v>0</v>
      </c>
      <c r="M142" s="73">
        <v>0</v>
      </c>
      <c r="N142" s="73">
        <v>0</v>
      </c>
      <c r="O142" s="73">
        <f t="shared" si="32"/>
        <v>0</v>
      </c>
    </row>
    <row r="143" ht="12" customHeight="1" spans="1:15">
      <c r="A143" s="72" t="s">
        <v>209</v>
      </c>
      <c r="B143" s="72" t="s">
        <v>122</v>
      </c>
      <c r="C143" s="72" t="s">
        <v>158</v>
      </c>
      <c r="D143" s="73">
        <v>1</v>
      </c>
      <c r="E143" s="73">
        <v>0</v>
      </c>
      <c r="F143" s="73">
        <v>1</v>
      </c>
      <c r="G143" s="73">
        <v>0</v>
      </c>
      <c r="H143" s="73">
        <v>6</v>
      </c>
      <c r="I143" s="73">
        <f t="shared" si="30"/>
        <v>8</v>
      </c>
      <c r="J143" s="73">
        <v>1</v>
      </c>
      <c r="K143" s="73">
        <v>1</v>
      </c>
      <c r="L143" s="73">
        <f t="shared" si="31"/>
        <v>2</v>
      </c>
      <c r="M143" s="73">
        <v>0</v>
      </c>
      <c r="N143" s="73">
        <v>0</v>
      </c>
      <c r="O143" s="73">
        <f t="shared" si="32"/>
        <v>0</v>
      </c>
    </row>
    <row r="144" ht="12" customHeight="1" spans="1:15">
      <c r="A144" s="72" t="s">
        <v>215</v>
      </c>
      <c r="B144" s="72" t="s">
        <v>122</v>
      </c>
      <c r="C144" s="72" t="s">
        <v>158</v>
      </c>
      <c r="D144" s="73">
        <v>1</v>
      </c>
      <c r="E144" s="73">
        <v>0</v>
      </c>
      <c r="F144" s="73">
        <v>0</v>
      </c>
      <c r="G144" s="73">
        <v>0</v>
      </c>
      <c r="H144" s="73">
        <v>1</v>
      </c>
      <c r="I144" s="73">
        <f t="shared" si="30"/>
        <v>2</v>
      </c>
      <c r="J144" s="73">
        <v>0</v>
      </c>
      <c r="K144" s="73">
        <v>0</v>
      </c>
      <c r="L144" s="73">
        <f t="shared" si="31"/>
        <v>0</v>
      </c>
      <c r="M144" s="73">
        <v>2</v>
      </c>
      <c r="N144" s="73">
        <v>0</v>
      </c>
      <c r="O144" s="73">
        <f t="shared" si="32"/>
        <v>2</v>
      </c>
    </row>
    <row r="145" ht="12" customHeight="1" spans="1:15">
      <c r="A145" s="89" t="s">
        <v>216</v>
      </c>
      <c r="B145" s="90"/>
      <c r="C145" s="75"/>
      <c r="D145" s="70">
        <v>0</v>
      </c>
      <c r="E145" s="70">
        <f>SUM(E146:E153)</f>
        <v>0</v>
      </c>
      <c r="F145" s="70">
        <v>0</v>
      </c>
      <c r="G145" s="70">
        <v>0</v>
      </c>
      <c r="H145" s="85">
        <v>0</v>
      </c>
      <c r="I145" s="70">
        <f t="shared" si="30"/>
        <v>0</v>
      </c>
      <c r="J145" s="70">
        <v>0</v>
      </c>
      <c r="K145" s="70">
        <f>SUM(K146:K153)</f>
        <v>0</v>
      </c>
      <c r="L145" s="70">
        <f t="shared" si="31"/>
        <v>0</v>
      </c>
      <c r="M145" s="70">
        <v>0</v>
      </c>
      <c r="N145" s="70">
        <f>SUM(N146:N153)</f>
        <v>0</v>
      </c>
      <c r="O145" s="70">
        <f t="shared" si="32"/>
        <v>0</v>
      </c>
    </row>
    <row r="146" ht="12" customHeight="1" spans="1:15">
      <c r="A146" s="72" t="s">
        <v>217</v>
      </c>
      <c r="B146" s="72"/>
      <c r="C146" s="72"/>
      <c r="D146" s="73">
        <v>0</v>
      </c>
      <c r="E146" s="73">
        <v>0</v>
      </c>
      <c r="F146" s="73">
        <v>0</v>
      </c>
      <c r="G146" s="73">
        <v>0</v>
      </c>
      <c r="H146" s="73">
        <v>0</v>
      </c>
      <c r="I146" s="73">
        <f t="shared" si="30"/>
        <v>0</v>
      </c>
      <c r="J146" s="73">
        <v>0</v>
      </c>
      <c r="K146" s="73">
        <v>0</v>
      </c>
      <c r="L146" s="73">
        <v>0</v>
      </c>
      <c r="M146" s="73">
        <v>0</v>
      </c>
      <c r="N146" s="73">
        <v>0</v>
      </c>
      <c r="O146" s="73">
        <f t="shared" si="32"/>
        <v>0</v>
      </c>
    </row>
    <row r="147" ht="12" customHeight="1" spans="1:15">
      <c r="A147" s="72" t="s">
        <v>151</v>
      </c>
      <c r="B147" s="72"/>
      <c r="C147" s="72"/>
      <c r="D147" s="73">
        <v>0</v>
      </c>
      <c r="E147" s="73">
        <v>0</v>
      </c>
      <c r="F147" s="73">
        <v>0</v>
      </c>
      <c r="G147" s="73">
        <v>0</v>
      </c>
      <c r="H147" s="73">
        <v>0</v>
      </c>
      <c r="I147" s="73">
        <f t="shared" ref="I147:I158" si="33">SUM(D147:H147)</f>
        <v>0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  <c r="O147" s="73">
        <f t="shared" ref="O147:O158" si="34">SUM(M147:N147)</f>
        <v>0</v>
      </c>
    </row>
    <row r="148" ht="12" customHeight="1" spans="1:15">
      <c r="A148" s="72" t="s">
        <v>139</v>
      </c>
      <c r="B148" s="72"/>
      <c r="C148" s="72"/>
      <c r="D148" s="73">
        <v>0</v>
      </c>
      <c r="E148" s="73">
        <v>0</v>
      </c>
      <c r="F148" s="73">
        <v>0</v>
      </c>
      <c r="G148" s="73">
        <v>0</v>
      </c>
      <c r="H148" s="73">
        <v>0</v>
      </c>
      <c r="I148" s="73">
        <f t="shared" si="33"/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  <c r="O148" s="73">
        <f t="shared" si="34"/>
        <v>0</v>
      </c>
    </row>
    <row r="149" ht="12" customHeight="1" spans="1:15">
      <c r="A149" s="72" t="s">
        <v>186</v>
      </c>
      <c r="B149" s="72"/>
      <c r="C149" s="72"/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f t="shared" si="33"/>
        <v>0</v>
      </c>
      <c r="J149" s="73">
        <v>0</v>
      </c>
      <c r="K149" s="73">
        <v>0</v>
      </c>
      <c r="L149" s="73">
        <v>0</v>
      </c>
      <c r="M149" s="73">
        <v>0</v>
      </c>
      <c r="N149" s="73">
        <v>0</v>
      </c>
      <c r="O149" s="73">
        <f t="shared" si="34"/>
        <v>0</v>
      </c>
    </row>
    <row r="150" ht="12" customHeight="1" spans="1:15">
      <c r="A150" s="72" t="s">
        <v>187</v>
      </c>
      <c r="B150" s="72"/>
      <c r="C150" s="72"/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f t="shared" si="33"/>
        <v>0</v>
      </c>
      <c r="J150" s="73">
        <v>0</v>
      </c>
      <c r="K150" s="73">
        <v>0</v>
      </c>
      <c r="L150" s="73">
        <v>0</v>
      </c>
      <c r="M150" s="73">
        <v>0</v>
      </c>
      <c r="N150" s="73">
        <v>0</v>
      </c>
      <c r="O150" s="73">
        <f t="shared" si="34"/>
        <v>0</v>
      </c>
    </row>
    <row r="151" ht="12" customHeight="1" spans="1:15">
      <c r="A151" s="72" t="s">
        <v>192</v>
      </c>
      <c r="B151" s="72"/>
      <c r="C151" s="72"/>
      <c r="D151" s="73">
        <v>0</v>
      </c>
      <c r="E151" s="73">
        <v>0</v>
      </c>
      <c r="F151" s="73">
        <v>0</v>
      </c>
      <c r="G151" s="73">
        <v>0</v>
      </c>
      <c r="H151" s="73">
        <v>0</v>
      </c>
      <c r="I151" s="73">
        <f t="shared" si="33"/>
        <v>0</v>
      </c>
      <c r="J151" s="73">
        <v>0</v>
      </c>
      <c r="K151" s="73">
        <v>0</v>
      </c>
      <c r="L151" s="73">
        <v>0</v>
      </c>
      <c r="M151" s="73">
        <v>0</v>
      </c>
      <c r="N151" s="73">
        <v>0</v>
      </c>
      <c r="O151" s="73">
        <f t="shared" si="34"/>
        <v>0</v>
      </c>
    </row>
    <row r="152" ht="12" customHeight="1" spans="1:15">
      <c r="A152" s="72" t="s">
        <v>144</v>
      </c>
      <c r="B152" s="72"/>
      <c r="C152" s="72"/>
      <c r="D152" s="73">
        <v>0</v>
      </c>
      <c r="E152" s="73">
        <v>0</v>
      </c>
      <c r="F152" s="73">
        <v>0</v>
      </c>
      <c r="G152" s="73">
        <v>0</v>
      </c>
      <c r="H152" s="73">
        <v>0</v>
      </c>
      <c r="I152" s="73">
        <f t="shared" si="33"/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f t="shared" si="34"/>
        <v>0</v>
      </c>
    </row>
    <row r="153" ht="12" customHeight="1" spans="1:15">
      <c r="A153" s="72" t="s">
        <v>147</v>
      </c>
      <c r="B153" s="72"/>
      <c r="C153" s="72"/>
      <c r="D153" s="73">
        <v>0</v>
      </c>
      <c r="E153" s="73">
        <v>0</v>
      </c>
      <c r="F153" s="73">
        <v>0</v>
      </c>
      <c r="G153" s="73">
        <v>0</v>
      </c>
      <c r="H153" s="73">
        <v>0</v>
      </c>
      <c r="I153" s="73">
        <f t="shared" si="33"/>
        <v>0</v>
      </c>
      <c r="J153" s="73">
        <v>0</v>
      </c>
      <c r="K153" s="73">
        <v>0</v>
      </c>
      <c r="L153" s="73">
        <v>0</v>
      </c>
      <c r="M153" s="73">
        <v>0</v>
      </c>
      <c r="N153" s="73">
        <v>0</v>
      </c>
      <c r="O153" s="73">
        <f t="shared" si="34"/>
        <v>0</v>
      </c>
    </row>
    <row r="154" ht="12" customHeight="1" spans="1:15">
      <c r="A154" s="93" t="s">
        <v>91</v>
      </c>
      <c r="B154" s="93"/>
      <c r="C154" s="93"/>
      <c r="D154" s="85">
        <f>SUM(D155:D158)</f>
        <v>10</v>
      </c>
      <c r="E154" s="85">
        <f>SUM(E155:E158)</f>
        <v>2</v>
      </c>
      <c r="F154" s="85">
        <f>SUM(F155:F158)</f>
        <v>12</v>
      </c>
      <c r="G154" s="85">
        <v>0</v>
      </c>
      <c r="H154" s="85">
        <f t="shared" ref="H154:N154" si="35">SUM(H155:H158)</f>
        <v>16</v>
      </c>
      <c r="I154" s="85">
        <f t="shared" si="33"/>
        <v>40</v>
      </c>
      <c r="J154" s="85">
        <f t="shared" si="35"/>
        <v>0</v>
      </c>
      <c r="K154" s="85">
        <f t="shared" si="35"/>
        <v>2</v>
      </c>
      <c r="L154" s="85">
        <f>SUM(J154:K154)</f>
        <v>2</v>
      </c>
      <c r="M154" s="85">
        <f t="shared" si="35"/>
        <v>2</v>
      </c>
      <c r="N154" s="85">
        <f t="shared" si="35"/>
        <v>1</v>
      </c>
      <c r="O154" s="85">
        <f t="shared" si="34"/>
        <v>3</v>
      </c>
    </row>
    <row r="155" ht="12" customHeight="1" spans="1:15">
      <c r="A155" s="72" t="s">
        <v>92</v>
      </c>
      <c r="B155" s="72" t="s">
        <v>122</v>
      </c>
      <c r="C155" s="72" t="s">
        <v>158</v>
      </c>
      <c r="D155" s="73">
        <v>2</v>
      </c>
      <c r="E155" s="73">
        <v>0</v>
      </c>
      <c r="F155" s="73">
        <v>4</v>
      </c>
      <c r="G155" s="73">
        <v>0</v>
      </c>
      <c r="H155" s="74">
        <v>2</v>
      </c>
      <c r="I155" s="73">
        <f t="shared" si="33"/>
        <v>8</v>
      </c>
      <c r="J155" s="73">
        <v>0</v>
      </c>
      <c r="K155" s="73">
        <v>0</v>
      </c>
      <c r="L155" s="73">
        <f>SUM(J155:K155)</f>
        <v>0</v>
      </c>
      <c r="M155" s="73">
        <v>0</v>
      </c>
      <c r="N155" s="73">
        <v>0</v>
      </c>
      <c r="O155" s="73">
        <f t="shared" si="34"/>
        <v>0</v>
      </c>
    </row>
    <row r="156" ht="12" customHeight="1" spans="1:15">
      <c r="A156" s="72" t="s">
        <v>161</v>
      </c>
      <c r="B156" s="72" t="s">
        <v>122</v>
      </c>
      <c r="C156" s="72" t="s">
        <v>158</v>
      </c>
      <c r="D156" s="73">
        <v>3</v>
      </c>
      <c r="E156" s="73">
        <v>1</v>
      </c>
      <c r="F156" s="73">
        <v>3</v>
      </c>
      <c r="G156" s="73">
        <v>0</v>
      </c>
      <c r="H156" s="73">
        <v>3</v>
      </c>
      <c r="I156" s="73">
        <f t="shared" si="33"/>
        <v>10</v>
      </c>
      <c r="J156" s="73">
        <v>0</v>
      </c>
      <c r="K156" s="73">
        <v>0</v>
      </c>
      <c r="L156" s="73">
        <f>SUM(J156:K156)</f>
        <v>0</v>
      </c>
      <c r="M156" s="73">
        <v>0</v>
      </c>
      <c r="N156" s="73">
        <v>0</v>
      </c>
      <c r="O156" s="73">
        <f t="shared" si="34"/>
        <v>0</v>
      </c>
    </row>
    <row r="157" ht="12" customHeight="1" spans="1:15">
      <c r="A157" s="72" t="s">
        <v>164</v>
      </c>
      <c r="B157" s="72" t="s">
        <v>122</v>
      </c>
      <c r="C157" s="72" t="s">
        <v>158</v>
      </c>
      <c r="D157" s="73">
        <v>2</v>
      </c>
      <c r="E157" s="73">
        <v>0</v>
      </c>
      <c r="F157" s="73">
        <v>3</v>
      </c>
      <c r="G157" s="73">
        <v>0</v>
      </c>
      <c r="H157" s="73">
        <v>4</v>
      </c>
      <c r="I157" s="73">
        <f t="shared" si="33"/>
        <v>9</v>
      </c>
      <c r="J157" s="73">
        <v>0</v>
      </c>
      <c r="K157" s="73">
        <v>2</v>
      </c>
      <c r="L157" s="73">
        <f>SUM(J157:K157)</f>
        <v>2</v>
      </c>
      <c r="M157" s="73">
        <v>2</v>
      </c>
      <c r="N157" s="73">
        <v>1</v>
      </c>
      <c r="O157" s="73">
        <f t="shared" si="34"/>
        <v>3</v>
      </c>
    </row>
    <row r="158" ht="12" customHeight="1" spans="1:15">
      <c r="A158" s="72" t="s">
        <v>95</v>
      </c>
      <c r="B158" s="72" t="s">
        <v>122</v>
      </c>
      <c r="C158" s="72" t="s">
        <v>158</v>
      </c>
      <c r="D158" s="73">
        <v>3</v>
      </c>
      <c r="E158" s="73">
        <v>1</v>
      </c>
      <c r="F158" s="73">
        <v>2</v>
      </c>
      <c r="G158" s="73">
        <v>0</v>
      </c>
      <c r="H158" s="73">
        <v>7</v>
      </c>
      <c r="I158" s="73">
        <f t="shared" si="33"/>
        <v>13</v>
      </c>
      <c r="J158" s="73">
        <v>0</v>
      </c>
      <c r="K158" s="73">
        <v>0</v>
      </c>
      <c r="L158" s="73">
        <f>SUM(J158:K158)</f>
        <v>0</v>
      </c>
      <c r="M158" s="73">
        <v>0</v>
      </c>
      <c r="N158" s="73">
        <v>0</v>
      </c>
      <c r="O158" s="73">
        <f t="shared" si="34"/>
        <v>0</v>
      </c>
    </row>
    <row r="159" spans="1:15">
      <c r="A159" s="89" t="s">
        <v>108</v>
      </c>
      <c r="B159" s="75"/>
      <c r="C159" s="75"/>
      <c r="D159" s="94">
        <f>SUM(D6+D36+D48+D58+D72+D112+D118+D130+D136+D145+D154)</f>
        <v>255</v>
      </c>
      <c r="E159" s="94">
        <f>SUM(E6+E36+E48+E58+E72+E112+E118+E130+E136+E145+E154)</f>
        <v>30</v>
      </c>
      <c r="F159" s="94">
        <f>SUM(F6,F36,F48,F58,F72,F112,F118,F130,F136,F145,F154)</f>
        <v>285</v>
      </c>
      <c r="G159" s="94">
        <v>0</v>
      </c>
      <c r="H159" s="95">
        <f>SUM(H6,H36,H48,H58,H72,H112,H118,H130,H136,H145,H154)</f>
        <v>448</v>
      </c>
      <c r="I159" s="95">
        <f>SUM(I6,I36,I48,I58,I72,I112,I118,I130,I136,I145,I154)</f>
        <v>1018</v>
      </c>
      <c r="J159" s="94">
        <f t="shared" ref="J159:N159" si="36">SUM(J6+J36+J48+J58+J72+J112+J118+J130+J136+J145+J154)</f>
        <v>24</v>
      </c>
      <c r="K159" s="94">
        <f t="shared" si="36"/>
        <v>9</v>
      </c>
      <c r="L159" s="95">
        <f>SUM(L6,L36,L48,L58,L72,L112,L118,L130,L136,L145,L154)</f>
        <v>33</v>
      </c>
      <c r="M159" s="94">
        <f t="shared" si="36"/>
        <v>20</v>
      </c>
      <c r="N159" s="94">
        <f t="shared" si="36"/>
        <v>10</v>
      </c>
      <c r="O159" s="95">
        <f>SUM(O6,O36,O48,O58,O72,O112,O118,O130,O136,O145,O154)</f>
        <v>30</v>
      </c>
    </row>
    <row r="160" ht="9.95" customHeight="1" spans="1:15">
      <c r="A160" s="96" t="s">
        <v>218</v>
      </c>
      <c r="B160" s="97"/>
      <c r="C160" s="97"/>
      <c r="D160" s="98"/>
      <c r="E160" s="98"/>
      <c r="F160" s="98"/>
      <c r="G160" s="98"/>
      <c r="H160" s="98"/>
      <c r="I160" s="99" t="s">
        <v>110</v>
      </c>
      <c r="J160" s="98"/>
      <c r="K160" s="98"/>
      <c r="L160" s="99" t="s">
        <v>110</v>
      </c>
      <c r="M160" s="98"/>
      <c r="N160" s="98"/>
      <c r="O160" s="99" t="s">
        <v>110</v>
      </c>
    </row>
    <row r="161" ht="12" customHeight="1" spans="9:9">
      <c r="I161" s="100"/>
    </row>
    <row r="162" ht="12" customHeight="1" spans="1:1">
      <c r="A162" s="21" t="s">
        <v>111</v>
      </c>
    </row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</sheetData>
  <sheetProtection algorithmName="SHA-512" hashValue="m56ApMmnRiPPZy78mP3OUXH5LpC3/CyFEPKMYU85cuejmKUKl3poKV8A+2Fjv7Frnnv6EFWK3V1j8P+WHnW81A==" saltValue="k+M0/IjiBZzVWxtngXPHNA==" spinCount="100000" sheet="1" autoFilter="0" objects="1"/>
  <sortState ref="A35:BX51">
    <sortCondition ref="A35:A51"/>
  </sortState>
  <mergeCells count="21">
    <mergeCell ref="A1:I1"/>
    <mergeCell ref="J1:L1"/>
    <mergeCell ref="M1:O1"/>
    <mergeCell ref="D2:I2"/>
    <mergeCell ref="J2:K2"/>
    <mergeCell ref="M2:N2"/>
    <mergeCell ref="D3:I3"/>
    <mergeCell ref="J3:L3"/>
    <mergeCell ref="M3:O3"/>
    <mergeCell ref="D55:I55"/>
    <mergeCell ref="J55:L55"/>
    <mergeCell ref="M55:O55"/>
    <mergeCell ref="D56:I56"/>
    <mergeCell ref="J56:L56"/>
    <mergeCell ref="M56:O56"/>
    <mergeCell ref="A2:A4"/>
    <mergeCell ref="A55:A57"/>
    <mergeCell ref="B2:B4"/>
    <mergeCell ref="B55:B57"/>
    <mergeCell ref="C2:C4"/>
    <mergeCell ref="C55:C57"/>
  </mergeCells>
  <printOptions horizontalCentered="1"/>
  <pageMargins left="0.196850393700787" right="0.196850393700787" top="0.78740157480315" bottom="0.196850393700787" header="0.511811023622047" footer="0.511811023622047"/>
  <pageSetup paperSize="9" scale="9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showGridLines="0" zoomScale="120" zoomScaleNormal="120" workbookViewId="0">
      <pane ySplit="4" topLeftCell="A105" activePane="bottomLeft" state="frozen"/>
      <selection/>
      <selection pane="bottomLeft" activeCell="E148" sqref="E148"/>
    </sheetView>
  </sheetViews>
  <sheetFormatPr defaultColWidth="9.14285714285714" defaultRowHeight="12.75" outlineLevelCol="6"/>
  <cols>
    <col min="1" max="1" width="48.1428571428571" style="23" customWidth="1"/>
    <col min="2" max="2" width="7.71428571428571" style="24" customWidth="1"/>
    <col min="3" max="3" width="10.2857142857143" style="24" customWidth="1"/>
    <col min="4" max="4" width="27" customWidth="1"/>
    <col min="5" max="5" width="30.7142857142857" customWidth="1"/>
    <col min="6" max="6" width="34.8571428571429" customWidth="1"/>
    <col min="7" max="7" width="30.1428571428571" customWidth="1"/>
  </cols>
  <sheetData>
    <row r="1" ht="36" customHeight="1" spans="1:7">
      <c r="A1" s="25" t="s">
        <v>219</v>
      </c>
      <c r="B1" s="25"/>
      <c r="C1" s="25"/>
      <c r="D1" s="26" t="s">
        <v>220</v>
      </c>
      <c r="E1" s="27"/>
      <c r="F1" s="26" t="s">
        <v>221</v>
      </c>
      <c r="G1" s="27"/>
    </row>
    <row r="2" customHeight="1" spans="1:7">
      <c r="A2" s="28" t="s">
        <v>3</v>
      </c>
      <c r="B2" s="29">
        <v>2023</v>
      </c>
      <c r="C2" s="29"/>
      <c r="D2" s="29">
        <v>2023</v>
      </c>
      <c r="E2" s="29"/>
      <c r="F2" s="30">
        <v>2023</v>
      </c>
      <c r="G2" s="30"/>
    </row>
    <row r="3" customHeight="1" spans="1:7">
      <c r="A3" s="28"/>
      <c r="B3" s="31" t="s">
        <v>222</v>
      </c>
      <c r="C3" s="31" t="s">
        <v>223</v>
      </c>
      <c r="D3" s="31" t="s">
        <v>222</v>
      </c>
      <c r="E3" s="31" t="s">
        <v>223</v>
      </c>
      <c r="F3" s="31" t="s">
        <v>222</v>
      </c>
      <c r="G3" s="31" t="s">
        <v>223</v>
      </c>
    </row>
    <row r="4" customHeight="1" spans="1:7">
      <c r="A4" s="32" t="s">
        <v>12</v>
      </c>
      <c r="B4" s="29">
        <f>SUM(B5,B21,B29,B46,B36,B63)</f>
        <v>483</v>
      </c>
      <c r="C4" s="29">
        <f t="shared" ref="C4:G4" si="0">SUM(C5,C21,C29,C36,C46,C63)</f>
        <v>406</v>
      </c>
      <c r="D4" s="29">
        <f>SUM(D5,D21,D29,D46,D36,D63)</f>
        <v>19</v>
      </c>
      <c r="E4" s="29">
        <f t="shared" si="0"/>
        <v>19</v>
      </c>
      <c r="F4" s="33">
        <f>SUM(F5,F21,F29,F46,F36,F63)</f>
        <v>12</v>
      </c>
      <c r="G4" s="29">
        <f t="shared" si="0"/>
        <v>12</v>
      </c>
    </row>
    <row r="5" customHeight="1" spans="1:7">
      <c r="A5" s="34" t="s">
        <v>13</v>
      </c>
      <c r="B5" s="29">
        <f t="shared" ref="B5:G5" si="1">SUM(B6:B20)</f>
        <v>159</v>
      </c>
      <c r="C5" s="29">
        <f t="shared" si="1"/>
        <v>135</v>
      </c>
      <c r="D5" s="29">
        <f t="shared" si="1"/>
        <v>7</v>
      </c>
      <c r="E5" s="29">
        <f t="shared" si="1"/>
        <v>7</v>
      </c>
      <c r="F5" s="33">
        <f t="shared" si="1"/>
        <v>4</v>
      </c>
      <c r="G5" s="33">
        <f t="shared" si="1"/>
        <v>4</v>
      </c>
    </row>
    <row r="6" customHeight="1" spans="1:7">
      <c r="A6" s="35" t="s">
        <v>14</v>
      </c>
      <c r="B6" s="36">
        <v>7</v>
      </c>
      <c r="C6" s="36">
        <v>7</v>
      </c>
      <c r="D6" s="36">
        <v>1</v>
      </c>
      <c r="E6" s="36">
        <v>1</v>
      </c>
      <c r="F6" s="36">
        <v>0</v>
      </c>
      <c r="G6" s="36">
        <v>0</v>
      </c>
    </row>
    <row r="7" customHeight="1" spans="1:7">
      <c r="A7" s="35" t="s">
        <v>15</v>
      </c>
      <c r="B7" s="36">
        <v>13</v>
      </c>
      <c r="C7" s="36">
        <v>9</v>
      </c>
      <c r="D7" s="36">
        <v>0</v>
      </c>
      <c r="E7" s="36">
        <v>0</v>
      </c>
      <c r="F7" s="36">
        <v>1</v>
      </c>
      <c r="G7" s="36">
        <v>1</v>
      </c>
    </row>
    <row r="8" customHeight="1" spans="1:7">
      <c r="A8" s="35" t="s">
        <v>16</v>
      </c>
      <c r="B8" s="36">
        <v>11</v>
      </c>
      <c r="C8" s="36">
        <v>9</v>
      </c>
      <c r="D8" s="36">
        <v>0</v>
      </c>
      <c r="E8" s="36">
        <v>0</v>
      </c>
      <c r="F8" s="36">
        <v>0</v>
      </c>
      <c r="G8" s="36">
        <v>0</v>
      </c>
    </row>
    <row r="9" customHeight="1" spans="1:7">
      <c r="A9" s="35" t="s">
        <v>17</v>
      </c>
      <c r="B9" s="36">
        <v>12</v>
      </c>
      <c r="C9" s="36">
        <v>10</v>
      </c>
      <c r="D9" s="36">
        <v>0</v>
      </c>
      <c r="E9" s="36">
        <v>0</v>
      </c>
      <c r="F9" s="36">
        <v>0</v>
      </c>
      <c r="G9" s="36">
        <v>0</v>
      </c>
    </row>
    <row r="10" customHeight="1" spans="1:7">
      <c r="A10" s="35" t="s">
        <v>18</v>
      </c>
      <c r="B10" s="36">
        <v>6</v>
      </c>
      <c r="C10" s="36">
        <v>5</v>
      </c>
      <c r="D10" s="36">
        <v>0</v>
      </c>
      <c r="E10" s="36">
        <v>0</v>
      </c>
      <c r="F10" s="36">
        <v>0</v>
      </c>
      <c r="G10" s="36">
        <v>0</v>
      </c>
    </row>
    <row r="11" customHeight="1" spans="1:7">
      <c r="A11" s="35" t="s">
        <v>27</v>
      </c>
      <c r="B11" s="36">
        <v>2</v>
      </c>
      <c r="C11" s="36">
        <v>2</v>
      </c>
      <c r="D11" s="36">
        <v>0</v>
      </c>
      <c r="E11" s="36">
        <v>0</v>
      </c>
      <c r="F11" s="36">
        <v>0</v>
      </c>
      <c r="G11" s="36">
        <v>0</v>
      </c>
    </row>
    <row r="12" customHeight="1" spans="1:7">
      <c r="A12" s="35" t="s">
        <v>19</v>
      </c>
      <c r="B12" s="36">
        <v>21</v>
      </c>
      <c r="C12" s="36">
        <v>18</v>
      </c>
      <c r="D12" s="36">
        <v>3</v>
      </c>
      <c r="E12" s="36">
        <v>3</v>
      </c>
      <c r="F12" s="36">
        <v>1</v>
      </c>
      <c r="G12" s="36">
        <v>1</v>
      </c>
    </row>
    <row r="13" customHeight="1" spans="1:7">
      <c r="A13" s="35" t="s">
        <v>20</v>
      </c>
      <c r="B13" s="36">
        <v>9</v>
      </c>
      <c r="C13" s="36">
        <v>8</v>
      </c>
      <c r="D13" s="36">
        <v>0</v>
      </c>
      <c r="E13" s="36">
        <v>0</v>
      </c>
      <c r="F13" s="36">
        <v>0</v>
      </c>
      <c r="G13" s="36">
        <v>0</v>
      </c>
    </row>
    <row r="14" customHeight="1" spans="1:7">
      <c r="A14" s="35" t="s">
        <v>21</v>
      </c>
      <c r="B14" s="36">
        <v>22</v>
      </c>
      <c r="C14" s="36">
        <v>18</v>
      </c>
      <c r="D14" s="36">
        <v>0</v>
      </c>
      <c r="E14" s="36">
        <v>0</v>
      </c>
      <c r="F14" s="36">
        <v>0</v>
      </c>
      <c r="G14" s="36">
        <v>0</v>
      </c>
    </row>
    <row r="15" customHeight="1" spans="1:7">
      <c r="A15" s="35" t="s">
        <v>22</v>
      </c>
      <c r="B15" s="36">
        <v>25</v>
      </c>
      <c r="C15" s="36">
        <v>21</v>
      </c>
      <c r="D15" s="36">
        <v>1</v>
      </c>
      <c r="E15" s="36">
        <v>1</v>
      </c>
      <c r="F15" s="36">
        <v>0</v>
      </c>
      <c r="G15" s="36">
        <v>0</v>
      </c>
    </row>
    <row r="16" customHeight="1" spans="1:7">
      <c r="A16" s="35" t="s">
        <v>23</v>
      </c>
      <c r="B16" s="36">
        <v>11</v>
      </c>
      <c r="C16" s="36">
        <v>11</v>
      </c>
      <c r="D16" s="36">
        <v>1</v>
      </c>
      <c r="E16" s="36">
        <v>1</v>
      </c>
      <c r="F16" s="36">
        <v>2</v>
      </c>
      <c r="G16" s="36">
        <v>2</v>
      </c>
    </row>
    <row r="17" customHeight="1" spans="1:7">
      <c r="A17" s="35" t="s">
        <v>224</v>
      </c>
      <c r="B17" s="36">
        <v>6</v>
      </c>
      <c r="C17" s="36">
        <v>5</v>
      </c>
      <c r="D17" s="36">
        <v>0</v>
      </c>
      <c r="E17" s="36">
        <v>0</v>
      </c>
      <c r="F17" s="36">
        <v>0</v>
      </c>
      <c r="G17" s="36">
        <v>0</v>
      </c>
    </row>
    <row r="18" customHeight="1" spans="1:7">
      <c r="A18" s="35" t="s">
        <v>225</v>
      </c>
      <c r="B18" s="36">
        <v>7</v>
      </c>
      <c r="C18" s="36">
        <v>6</v>
      </c>
      <c r="D18" s="36">
        <v>1</v>
      </c>
      <c r="E18" s="36">
        <v>1</v>
      </c>
      <c r="F18" s="36">
        <v>0</v>
      </c>
      <c r="G18" s="36">
        <v>0</v>
      </c>
    </row>
    <row r="19" customHeight="1" spans="1:7">
      <c r="A19" s="35" t="s">
        <v>226</v>
      </c>
      <c r="B19" s="36">
        <v>4</v>
      </c>
      <c r="C19" s="36">
        <v>3</v>
      </c>
      <c r="D19" s="36">
        <v>0</v>
      </c>
      <c r="E19" s="36">
        <v>0</v>
      </c>
      <c r="F19" s="36">
        <v>0</v>
      </c>
      <c r="G19" s="36">
        <v>0</v>
      </c>
    </row>
    <row r="20" customHeight="1" spans="1:7">
      <c r="A20" s="35" t="s">
        <v>28</v>
      </c>
      <c r="B20" s="36">
        <v>3</v>
      </c>
      <c r="C20" s="36">
        <v>3</v>
      </c>
      <c r="D20" s="36">
        <v>0</v>
      </c>
      <c r="E20" s="36">
        <v>0</v>
      </c>
      <c r="F20" s="36">
        <v>0</v>
      </c>
      <c r="G20" s="36">
        <v>0</v>
      </c>
    </row>
    <row r="21" customHeight="1" spans="1:7">
      <c r="A21" s="37" t="s">
        <v>29</v>
      </c>
      <c r="B21" s="29">
        <f t="shared" ref="B21:G21" si="2">SUM(B22:B28)</f>
        <v>98</v>
      </c>
      <c r="C21" s="29">
        <f t="shared" si="2"/>
        <v>78</v>
      </c>
      <c r="D21" s="29">
        <f t="shared" si="2"/>
        <v>2</v>
      </c>
      <c r="E21" s="29">
        <f t="shared" si="2"/>
        <v>2</v>
      </c>
      <c r="F21" s="29">
        <f t="shared" si="2"/>
        <v>3</v>
      </c>
      <c r="G21" s="29">
        <f t="shared" si="2"/>
        <v>3</v>
      </c>
    </row>
    <row r="22" customHeight="1" spans="1:7">
      <c r="A22" s="35" t="s">
        <v>30</v>
      </c>
      <c r="B22" s="38">
        <v>22</v>
      </c>
      <c r="C22" s="38">
        <v>18</v>
      </c>
      <c r="D22" s="38">
        <v>1</v>
      </c>
      <c r="E22" s="38">
        <v>1</v>
      </c>
      <c r="F22" s="38">
        <v>0</v>
      </c>
      <c r="G22" s="38">
        <v>0</v>
      </c>
    </row>
    <row r="23" customHeight="1" spans="1:7">
      <c r="A23" s="35" t="s">
        <v>31</v>
      </c>
      <c r="B23" s="38">
        <v>9</v>
      </c>
      <c r="C23" s="38">
        <v>7</v>
      </c>
      <c r="D23" s="38">
        <v>0</v>
      </c>
      <c r="E23" s="38">
        <v>0</v>
      </c>
      <c r="F23" s="38">
        <v>0</v>
      </c>
      <c r="G23" s="38">
        <v>0</v>
      </c>
    </row>
    <row r="24" customHeight="1" spans="1:7">
      <c r="A24" s="35" t="s">
        <v>32</v>
      </c>
      <c r="B24" s="38">
        <v>8</v>
      </c>
      <c r="C24" s="38">
        <v>7</v>
      </c>
      <c r="D24" s="38">
        <v>0</v>
      </c>
      <c r="E24" s="38">
        <v>0</v>
      </c>
      <c r="F24" s="38">
        <v>0</v>
      </c>
      <c r="G24" s="38">
        <v>0</v>
      </c>
    </row>
    <row r="25" customHeight="1" spans="1:7">
      <c r="A25" s="35" t="s">
        <v>33</v>
      </c>
      <c r="B25" s="38">
        <v>21</v>
      </c>
      <c r="C25" s="38">
        <v>17</v>
      </c>
      <c r="D25" s="38">
        <v>1</v>
      </c>
      <c r="E25" s="38">
        <v>1</v>
      </c>
      <c r="F25" s="38">
        <v>2</v>
      </c>
      <c r="G25" s="38">
        <v>2</v>
      </c>
    </row>
    <row r="26" customHeight="1" spans="1:7">
      <c r="A26" s="35" t="s">
        <v>34</v>
      </c>
      <c r="B26" s="38">
        <v>9</v>
      </c>
      <c r="C26" s="38">
        <v>7</v>
      </c>
      <c r="D26" s="38">
        <v>0</v>
      </c>
      <c r="E26" s="38">
        <v>0</v>
      </c>
      <c r="F26" s="38">
        <v>0</v>
      </c>
      <c r="G26" s="38">
        <v>0</v>
      </c>
    </row>
    <row r="27" customHeight="1" spans="1:7">
      <c r="A27" s="35" t="s">
        <v>35</v>
      </c>
      <c r="B27" s="38">
        <v>16</v>
      </c>
      <c r="C27" s="38">
        <v>12</v>
      </c>
      <c r="D27" s="38">
        <v>0</v>
      </c>
      <c r="E27" s="38">
        <v>0</v>
      </c>
      <c r="F27" s="38">
        <v>1</v>
      </c>
      <c r="G27" s="38">
        <v>1</v>
      </c>
    </row>
    <row r="28" customHeight="1" spans="1:7">
      <c r="A28" s="35" t="s">
        <v>36</v>
      </c>
      <c r="B28" s="38">
        <v>13</v>
      </c>
      <c r="C28" s="38">
        <v>10</v>
      </c>
      <c r="D28" s="38">
        <v>0</v>
      </c>
      <c r="E28" s="38">
        <v>0</v>
      </c>
      <c r="F28" s="38">
        <v>0</v>
      </c>
      <c r="G28" s="38">
        <v>0</v>
      </c>
    </row>
    <row r="29" customHeight="1" spans="1:7">
      <c r="A29" s="37" t="s">
        <v>37</v>
      </c>
      <c r="B29" s="29">
        <f t="shared" ref="B29:G29" si="3">SUM(B30:B35)</f>
        <v>37</v>
      </c>
      <c r="C29" s="29">
        <f t="shared" si="3"/>
        <v>32</v>
      </c>
      <c r="D29" s="29">
        <f t="shared" si="3"/>
        <v>2</v>
      </c>
      <c r="E29" s="29">
        <f t="shared" si="3"/>
        <v>2</v>
      </c>
      <c r="F29" s="29">
        <f t="shared" si="3"/>
        <v>0</v>
      </c>
      <c r="G29" s="29">
        <f t="shared" si="3"/>
        <v>0</v>
      </c>
    </row>
    <row r="30" customHeight="1" spans="1:7">
      <c r="A30" s="35" t="s">
        <v>38</v>
      </c>
      <c r="B30" s="38">
        <v>5</v>
      </c>
      <c r="C30" s="38">
        <v>3</v>
      </c>
      <c r="D30" s="38">
        <v>0</v>
      </c>
      <c r="E30" s="38">
        <v>0</v>
      </c>
      <c r="F30" s="38">
        <v>0</v>
      </c>
      <c r="G30" s="38">
        <v>0</v>
      </c>
    </row>
    <row r="31" customHeight="1" spans="1:7">
      <c r="A31" s="35" t="s">
        <v>39</v>
      </c>
      <c r="B31" s="39">
        <v>12</v>
      </c>
      <c r="C31" s="39">
        <v>10</v>
      </c>
      <c r="D31" s="39">
        <v>1</v>
      </c>
      <c r="E31" s="39">
        <v>1</v>
      </c>
      <c r="F31" s="38">
        <v>0</v>
      </c>
      <c r="G31" s="38">
        <v>0</v>
      </c>
    </row>
    <row r="32" customHeight="1" spans="1:7">
      <c r="A32" s="35" t="s">
        <v>40</v>
      </c>
      <c r="B32" s="38">
        <v>2</v>
      </c>
      <c r="C32" s="38">
        <v>2</v>
      </c>
      <c r="D32" s="38">
        <v>0</v>
      </c>
      <c r="E32" s="38">
        <v>0</v>
      </c>
      <c r="F32" s="38">
        <v>0</v>
      </c>
      <c r="G32" s="38">
        <v>0</v>
      </c>
    </row>
    <row r="33" customHeight="1" spans="1:7">
      <c r="A33" s="35" t="s">
        <v>41</v>
      </c>
      <c r="B33" s="38">
        <v>2</v>
      </c>
      <c r="C33" s="38">
        <v>2</v>
      </c>
      <c r="D33" s="38">
        <v>0</v>
      </c>
      <c r="E33" s="38">
        <v>0</v>
      </c>
      <c r="F33" s="38">
        <v>0</v>
      </c>
      <c r="G33" s="38">
        <v>0</v>
      </c>
    </row>
    <row r="34" customHeight="1" spans="1:7">
      <c r="A34" s="35" t="s">
        <v>42</v>
      </c>
      <c r="B34" s="38">
        <v>7</v>
      </c>
      <c r="C34" s="38">
        <v>7</v>
      </c>
      <c r="D34" s="38">
        <v>1</v>
      </c>
      <c r="E34" s="38">
        <v>1</v>
      </c>
      <c r="F34" s="38">
        <v>0</v>
      </c>
      <c r="G34" s="38">
        <v>0</v>
      </c>
    </row>
    <row r="35" customHeight="1" spans="1:7">
      <c r="A35" s="35" t="s">
        <v>227</v>
      </c>
      <c r="B35" s="39">
        <v>9</v>
      </c>
      <c r="C35" s="38">
        <v>8</v>
      </c>
      <c r="D35" s="39">
        <v>0</v>
      </c>
      <c r="E35" s="38">
        <v>0</v>
      </c>
      <c r="F35" s="38">
        <v>0</v>
      </c>
      <c r="G35" s="38">
        <v>0</v>
      </c>
    </row>
    <row r="36" customHeight="1" spans="1:7">
      <c r="A36" s="37" t="s">
        <v>44</v>
      </c>
      <c r="B36" s="29">
        <f t="shared" ref="B36:G36" si="4">SUM(B37:B45)</f>
        <v>37</v>
      </c>
      <c r="C36" s="29">
        <f t="shared" si="4"/>
        <v>32</v>
      </c>
      <c r="D36" s="29">
        <f t="shared" si="4"/>
        <v>1</v>
      </c>
      <c r="E36" s="29">
        <f t="shared" si="4"/>
        <v>1</v>
      </c>
      <c r="F36" s="29">
        <f t="shared" si="4"/>
        <v>1</v>
      </c>
      <c r="G36" s="29">
        <f t="shared" si="4"/>
        <v>1</v>
      </c>
    </row>
    <row r="37" customHeight="1" spans="1:7">
      <c r="A37" s="35" t="s">
        <v>45</v>
      </c>
      <c r="B37" s="38">
        <v>2</v>
      </c>
      <c r="C37" s="38">
        <v>2</v>
      </c>
      <c r="D37" s="38">
        <v>0</v>
      </c>
      <c r="E37" s="38">
        <v>0</v>
      </c>
      <c r="F37" s="38">
        <v>0</v>
      </c>
      <c r="G37" s="38">
        <v>0</v>
      </c>
    </row>
    <row r="38" customHeight="1" spans="1:7">
      <c r="A38" s="35" t="s">
        <v>46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</row>
    <row r="39" customHeight="1" spans="1:7">
      <c r="A39" s="35" t="s">
        <v>47</v>
      </c>
      <c r="B39" s="38">
        <v>8</v>
      </c>
      <c r="C39" s="38">
        <v>6</v>
      </c>
      <c r="D39" s="38">
        <v>0</v>
      </c>
      <c r="E39" s="38">
        <v>0</v>
      </c>
      <c r="F39" s="38">
        <v>0</v>
      </c>
      <c r="G39" s="38">
        <v>0</v>
      </c>
    </row>
    <row r="40" customHeight="1" spans="1:7">
      <c r="A40" s="35" t="s">
        <v>48</v>
      </c>
      <c r="B40" s="38">
        <v>9</v>
      </c>
      <c r="C40" s="38">
        <v>9</v>
      </c>
      <c r="D40" s="38">
        <v>0</v>
      </c>
      <c r="E40" s="38">
        <v>0</v>
      </c>
      <c r="F40" s="38">
        <v>0</v>
      </c>
      <c r="G40" s="38">
        <v>0</v>
      </c>
    </row>
    <row r="41" customHeight="1" spans="1:7">
      <c r="A41" s="35" t="s">
        <v>49</v>
      </c>
      <c r="B41" s="38">
        <v>6</v>
      </c>
      <c r="C41" s="38">
        <v>4</v>
      </c>
      <c r="D41" s="38">
        <v>0</v>
      </c>
      <c r="E41" s="38">
        <v>0</v>
      </c>
      <c r="F41" s="38">
        <v>0</v>
      </c>
      <c r="G41" s="38">
        <v>0</v>
      </c>
    </row>
    <row r="42" customHeight="1" spans="1:7">
      <c r="A42" s="35" t="s">
        <v>50</v>
      </c>
      <c r="B42" s="38">
        <v>6</v>
      </c>
      <c r="C42" s="38">
        <v>5</v>
      </c>
      <c r="D42" s="38">
        <v>0</v>
      </c>
      <c r="E42" s="38">
        <v>0</v>
      </c>
      <c r="F42" s="38">
        <v>1</v>
      </c>
      <c r="G42" s="38">
        <v>1</v>
      </c>
    </row>
    <row r="43" customHeight="1" spans="1:7">
      <c r="A43" s="35" t="s">
        <v>228</v>
      </c>
      <c r="B43" s="38">
        <v>1</v>
      </c>
      <c r="C43" s="38">
        <v>1</v>
      </c>
      <c r="D43" s="38">
        <v>0</v>
      </c>
      <c r="E43" s="38">
        <v>0</v>
      </c>
      <c r="F43" s="38">
        <v>0</v>
      </c>
      <c r="G43" s="38">
        <v>0</v>
      </c>
    </row>
    <row r="44" customHeight="1" spans="1:7">
      <c r="A44" s="35" t="s">
        <v>229</v>
      </c>
      <c r="B44" s="38">
        <v>3</v>
      </c>
      <c r="C44" s="38">
        <v>3</v>
      </c>
      <c r="D44" s="38">
        <v>0</v>
      </c>
      <c r="E44" s="38">
        <v>0</v>
      </c>
      <c r="F44" s="38">
        <v>0</v>
      </c>
      <c r="G44" s="38">
        <v>0</v>
      </c>
    </row>
    <row r="45" customHeight="1" spans="1:7">
      <c r="A45" s="35" t="s">
        <v>230</v>
      </c>
      <c r="B45" s="38">
        <v>2</v>
      </c>
      <c r="C45" s="38">
        <v>2</v>
      </c>
      <c r="D45" s="38">
        <v>1</v>
      </c>
      <c r="E45" s="38">
        <v>1</v>
      </c>
      <c r="F45" s="38">
        <v>0</v>
      </c>
      <c r="G45" s="38">
        <v>0</v>
      </c>
    </row>
    <row r="46" customHeight="1" spans="1:7">
      <c r="A46" s="37" t="s">
        <v>54</v>
      </c>
      <c r="B46" s="29">
        <f t="shared" ref="B46:G46" si="5">SUM(B47:B62)</f>
        <v>111</v>
      </c>
      <c r="C46" s="29">
        <f t="shared" si="5"/>
        <v>97</v>
      </c>
      <c r="D46" s="29">
        <f t="shared" si="5"/>
        <v>7</v>
      </c>
      <c r="E46" s="29">
        <f t="shared" si="5"/>
        <v>7</v>
      </c>
      <c r="F46" s="29">
        <f t="shared" si="5"/>
        <v>3</v>
      </c>
      <c r="G46" s="29">
        <f t="shared" si="5"/>
        <v>3</v>
      </c>
    </row>
    <row r="47" ht="12" customHeight="1" spans="1:7">
      <c r="A47" s="35" t="s">
        <v>55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</row>
    <row r="48" ht="15" customHeight="1" spans="1:7">
      <c r="A48" s="35" t="s">
        <v>57</v>
      </c>
      <c r="B48" s="38">
        <v>6</v>
      </c>
      <c r="C48" s="38">
        <v>5</v>
      </c>
      <c r="D48" s="38">
        <v>0</v>
      </c>
      <c r="E48" s="38">
        <v>0</v>
      </c>
      <c r="F48" s="38">
        <v>0</v>
      </c>
      <c r="G48" s="38">
        <v>0</v>
      </c>
    </row>
    <row r="49" customHeight="1" spans="1:7">
      <c r="A49" s="35" t="s">
        <v>58</v>
      </c>
      <c r="B49" s="38">
        <v>10</v>
      </c>
      <c r="C49" s="38">
        <v>9</v>
      </c>
      <c r="D49" s="38">
        <v>1</v>
      </c>
      <c r="E49" s="38">
        <v>1</v>
      </c>
      <c r="F49" s="38">
        <v>0</v>
      </c>
      <c r="G49" s="38">
        <v>0</v>
      </c>
    </row>
    <row r="50" customHeight="1" spans="1:7">
      <c r="A50" s="35" t="s">
        <v>59</v>
      </c>
      <c r="B50" s="38">
        <v>7</v>
      </c>
      <c r="C50" s="38">
        <v>7</v>
      </c>
      <c r="D50" s="38">
        <v>0</v>
      </c>
      <c r="E50" s="38">
        <v>0</v>
      </c>
      <c r="F50" s="38">
        <v>0</v>
      </c>
      <c r="G50" s="38">
        <v>0</v>
      </c>
    </row>
    <row r="51" customHeight="1" spans="1:7">
      <c r="A51" s="35" t="s">
        <v>60</v>
      </c>
      <c r="B51" s="38">
        <v>9</v>
      </c>
      <c r="C51" s="38">
        <v>7</v>
      </c>
      <c r="D51" s="38">
        <v>1</v>
      </c>
      <c r="E51" s="38">
        <v>1</v>
      </c>
      <c r="F51" s="38">
        <v>0</v>
      </c>
      <c r="G51" s="38">
        <v>0</v>
      </c>
    </row>
    <row r="52" customHeight="1" spans="1:7">
      <c r="A52" s="35" t="s">
        <v>61</v>
      </c>
      <c r="B52" s="38">
        <v>8</v>
      </c>
      <c r="C52" s="38">
        <v>7</v>
      </c>
      <c r="D52" s="38">
        <v>2</v>
      </c>
      <c r="E52" s="38">
        <v>2</v>
      </c>
      <c r="F52" s="38">
        <v>0</v>
      </c>
      <c r="G52" s="38">
        <v>0</v>
      </c>
    </row>
    <row r="53" customHeight="1" spans="1:7">
      <c r="A53" s="35" t="s">
        <v>62</v>
      </c>
      <c r="B53" s="38">
        <v>8</v>
      </c>
      <c r="C53" s="38">
        <v>7</v>
      </c>
      <c r="D53" s="38">
        <v>0</v>
      </c>
      <c r="E53" s="38">
        <v>0</v>
      </c>
      <c r="F53" s="38">
        <v>0</v>
      </c>
      <c r="G53" s="38">
        <v>0</v>
      </c>
    </row>
    <row r="54" customHeight="1" spans="1:7">
      <c r="A54" s="35" t="s">
        <v>63</v>
      </c>
      <c r="B54" s="38">
        <v>10</v>
      </c>
      <c r="C54" s="38">
        <v>7</v>
      </c>
      <c r="D54" s="38">
        <v>1</v>
      </c>
      <c r="E54" s="38">
        <v>1</v>
      </c>
      <c r="F54" s="38">
        <v>0</v>
      </c>
      <c r="G54" s="38">
        <v>0</v>
      </c>
    </row>
    <row r="55" hidden="1" customHeight="1" spans="1:7">
      <c r="A55" s="35" t="s">
        <v>64</v>
      </c>
      <c r="B55" s="38"/>
      <c r="C55" s="38"/>
      <c r="D55" s="38"/>
      <c r="E55" s="38"/>
      <c r="F55" s="38">
        <v>0</v>
      </c>
      <c r="G55" s="38">
        <v>0</v>
      </c>
    </row>
    <row r="56" customHeight="1" spans="1:7">
      <c r="A56" s="35" t="s">
        <v>65</v>
      </c>
      <c r="B56" s="38">
        <v>18</v>
      </c>
      <c r="C56" s="38">
        <v>16</v>
      </c>
      <c r="D56" s="38">
        <v>0</v>
      </c>
      <c r="E56" s="38">
        <v>0</v>
      </c>
      <c r="F56" s="38">
        <v>0</v>
      </c>
      <c r="G56" s="38">
        <v>0</v>
      </c>
    </row>
    <row r="57" customHeight="1" spans="1:7">
      <c r="A57" s="35" t="s">
        <v>67</v>
      </c>
      <c r="B57" s="38">
        <v>11</v>
      </c>
      <c r="C57" s="38">
        <v>10</v>
      </c>
      <c r="D57" s="38">
        <v>1</v>
      </c>
      <c r="E57" s="38">
        <v>1</v>
      </c>
      <c r="F57" s="38">
        <v>2</v>
      </c>
      <c r="G57" s="38">
        <v>2</v>
      </c>
    </row>
    <row r="58" customHeight="1" spans="1:7">
      <c r="A58" s="35" t="s">
        <v>66</v>
      </c>
      <c r="B58" s="38">
        <v>4</v>
      </c>
      <c r="C58" s="38">
        <v>4</v>
      </c>
      <c r="D58" s="38">
        <v>0</v>
      </c>
      <c r="E58" s="38">
        <v>0</v>
      </c>
      <c r="F58" s="38">
        <v>0</v>
      </c>
      <c r="G58" s="38">
        <v>0</v>
      </c>
    </row>
    <row r="59" customHeight="1" spans="1:7">
      <c r="A59" s="35" t="s">
        <v>231</v>
      </c>
      <c r="B59" s="38">
        <v>14</v>
      </c>
      <c r="C59" s="38">
        <v>12</v>
      </c>
      <c r="D59" s="38">
        <v>1</v>
      </c>
      <c r="E59" s="38">
        <v>1</v>
      </c>
      <c r="F59" s="38">
        <v>1</v>
      </c>
      <c r="G59" s="38">
        <v>1</v>
      </c>
    </row>
    <row r="60" customHeight="1" spans="1:7">
      <c r="A60" s="35" t="s">
        <v>69</v>
      </c>
      <c r="B60" s="38">
        <v>1</v>
      </c>
      <c r="C60" s="38">
        <v>1</v>
      </c>
      <c r="D60" s="38">
        <v>0</v>
      </c>
      <c r="E60" s="38">
        <v>0</v>
      </c>
      <c r="F60" s="38">
        <v>0</v>
      </c>
      <c r="G60" s="38">
        <v>0</v>
      </c>
    </row>
    <row r="61" customHeight="1" spans="1:7">
      <c r="A61" s="35" t="s">
        <v>232</v>
      </c>
      <c r="B61" s="38">
        <v>1</v>
      </c>
      <c r="C61" s="38">
        <v>1</v>
      </c>
      <c r="D61" s="38">
        <v>0</v>
      </c>
      <c r="E61" s="38">
        <v>0</v>
      </c>
      <c r="F61" s="38">
        <v>0</v>
      </c>
      <c r="G61" s="38">
        <v>0</v>
      </c>
    </row>
    <row r="62" customHeight="1" spans="1:7">
      <c r="A62" s="35" t="s">
        <v>233</v>
      </c>
      <c r="B62" s="38">
        <v>4</v>
      </c>
      <c r="C62" s="38">
        <v>4</v>
      </c>
      <c r="D62" s="38">
        <v>0</v>
      </c>
      <c r="E62" s="38">
        <v>0</v>
      </c>
      <c r="F62" s="38">
        <v>0</v>
      </c>
      <c r="G62" s="38">
        <v>0</v>
      </c>
    </row>
    <row r="63" customHeight="1" spans="1:7">
      <c r="A63" s="40" t="s">
        <v>71</v>
      </c>
      <c r="B63" s="29">
        <f t="shared" ref="B63:G63" si="6">SUM(B64:B68)</f>
        <v>41</v>
      </c>
      <c r="C63" s="29">
        <f t="shared" si="6"/>
        <v>32</v>
      </c>
      <c r="D63" s="29">
        <f t="shared" si="6"/>
        <v>0</v>
      </c>
      <c r="E63" s="29">
        <f t="shared" si="6"/>
        <v>0</v>
      </c>
      <c r="F63" s="29">
        <f t="shared" si="6"/>
        <v>1</v>
      </c>
      <c r="G63" s="29">
        <f t="shared" si="6"/>
        <v>1</v>
      </c>
    </row>
    <row r="64" customHeight="1" spans="1:7">
      <c r="A64" s="35" t="s">
        <v>72</v>
      </c>
      <c r="B64" s="38">
        <v>4</v>
      </c>
      <c r="C64" s="38">
        <v>4</v>
      </c>
      <c r="D64" s="38">
        <v>0</v>
      </c>
      <c r="E64" s="38">
        <v>0</v>
      </c>
      <c r="F64" s="38">
        <v>0</v>
      </c>
      <c r="G64" s="38">
        <v>0</v>
      </c>
    </row>
    <row r="65" customHeight="1" spans="1:7">
      <c r="A65" s="35" t="s">
        <v>73</v>
      </c>
      <c r="B65" s="38">
        <v>8</v>
      </c>
      <c r="C65" s="38">
        <v>5</v>
      </c>
      <c r="D65" s="38">
        <v>0</v>
      </c>
      <c r="E65" s="38">
        <v>0</v>
      </c>
      <c r="F65" s="38">
        <v>0</v>
      </c>
      <c r="G65" s="38">
        <v>0</v>
      </c>
    </row>
    <row r="66" customHeight="1" spans="1:7">
      <c r="A66" s="35" t="s">
        <v>74</v>
      </c>
      <c r="B66" s="36">
        <v>13</v>
      </c>
      <c r="C66" s="36">
        <v>11</v>
      </c>
      <c r="D66" s="36">
        <v>0</v>
      </c>
      <c r="E66" s="38">
        <v>0</v>
      </c>
      <c r="F66" s="36">
        <v>1</v>
      </c>
      <c r="G66" s="36">
        <v>1</v>
      </c>
    </row>
    <row r="67" customHeight="1" spans="1:7">
      <c r="A67" s="35" t="s">
        <v>75</v>
      </c>
      <c r="B67" s="36">
        <v>11</v>
      </c>
      <c r="C67" s="36">
        <v>7</v>
      </c>
      <c r="D67" s="36">
        <v>0</v>
      </c>
      <c r="E67" s="38">
        <v>0</v>
      </c>
      <c r="F67" s="36">
        <v>0</v>
      </c>
      <c r="G67" s="36">
        <v>0</v>
      </c>
    </row>
    <row r="68" customHeight="1" spans="1:7">
      <c r="A68" s="35" t="s">
        <v>76</v>
      </c>
      <c r="B68" s="36">
        <v>5</v>
      </c>
      <c r="C68" s="36">
        <v>5</v>
      </c>
      <c r="D68" s="36">
        <v>0</v>
      </c>
      <c r="E68" s="38">
        <v>0</v>
      </c>
      <c r="F68" s="36">
        <v>0</v>
      </c>
      <c r="G68" s="36">
        <v>0</v>
      </c>
    </row>
    <row r="69" customHeight="1" spans="1:7">
      <c r="A69" s="40" t="s">
        <v>77</v>
      </c>
      <c r="B69" s="29">
        <f t="shared" ref="B69:G69" si="7">SUM(B70:B79)</f>
        <v>52</v>
      </c>
      <c r="C69" s="29">
        <f t="shared" si="7"/>
        <v>48</v>
      </c>
      <c r="D69" s="29">
        <f t="shared" si="7"/>
        <v>2</v>
      </c>
      <c r="E69" s="29">
        <f t="shared" si="7"/>
        <v>2</v>
      </c>
      <c r="F69" s="29">
        <f t="shared" si="7"/>
        <v>2</v>
      </c>
      <c r="G69" s="29">
        <f t="shared" si="7"/>
        <v>2</v>
      </c>
    </row>
    <row r="70" customHeight="1" spans="1:7">
      <c r="A70" s="35" t="s">
        <v>45</v>
      </c>
      <c r="B70" s="38">
        <v>2</v>
      </c>
      <c r="C70" s="38">
        <v>2</v>
      </c>
      <c r="D70" s="38">
        <v>0</v>
      </c>
      <c r="E70" s="38">
        <v>0</v>
      </c>
      <c r="F70" s="38">
        <v>0</v>
      </c>
      <c r="G70" s="38">
        <v>0</v>
      </c>
    </row>
    <row r="71" customHeight="1" spans="1:7">
      <c r="A71" s="35" t="s">
        <v>78</v>
      </c>
      <c r="B71" s="38">
        <v>10</v>
      </c>
      <c r="C71" s="38">
        <v>8</v>
      </c>
      <c r="D71" s="38">
        <v>0</v>
      </c>
      <c r="E71" s="38">
        <v>0</v>
      </c>
      <c r="F71" s="38">
        <v>0</v>
      </c>
      <c r="G71" s="38">
        <v>0</v>
      </c>
    </row>
    <row r="72" customHeight="1" spans="1:7">
      <c r="A72" s="35" t="s">
        <v>46</v>
      </c>
      <c r="B72" s="38">
        <v>3</v>
      </c>
      <c r="C72" s="38">
        <v>3</v>
      </c>
      <c r="D72" s="38">
        <v>0</v>
      </c>
      <c r="E72" s="38">
        <v>0</v>
      </c>
      <c r="F72" s="38">
        <v>0</v>
      </c>
      <c r="G72" s="38">
        <v>0</v>
      </c>
    </row>
    <row r="73" customHeight="1" spans="1:7">
      <c r="A73" s="35" t="s">
        <v>60</v>
      </c>
      <c r="B73" s="38">
        <v>8</v>
      </c>
      <c r="C73" s="38">
        <v>8</v>
      </c>
      <c r="D73" s="38">
        <v>0</v>
      </c>
      <c r="E73" s="38">
        <v>0</v>
      </c>
      <c r="F73" s="38">
        <v>0</v>
      </c>
      <c r="G73" s="38">
        <v>0</v>
      </c>
    </row>
    <row r="74" customHeight="1" spans="1:7">
      <c r="A74" s="35" t="s">
        <v>79</v>
      </c>
      <c r="B74" s="38">
        <v>8</v>
      </c>
      <c r="C74" s="38">
        <v>8</v>
      </c>
      <c r="D74" s="38">
        <v>2</v>
      </c>
      <c r="E74" s="38">
        <v>2</v>
      </c>
      <c r="F74" s="38">
        <v>1</v>
      </c>
      <c r="G74" s="38">
        <v>1</v>
      </c>
    </row>
    <row r="75" customHeight="1" spans="1:7">
      <c r="A75" s="35" t="s">
        <v>62</v>
      </c>
      <c r="B75" s="38">
        <v>4</v>
      </c>
      <c r="C75" s="38">
        <v>4</v>
      </c>
      <c r="D75" s="38">
        <v>0</v>
      </c>
      <c r="E75" s="38">
        <v>0</v>
      </c>
      <c r="F75" s="38">
        <v>0</v>
      </c>
      <c r="G75" s="38">
        <v>0</v>
      </c>
    </row>
    <row r="76" customHeight="1" spans="1:7">
      <c r="A76" s="35" t="s">
        <v>64</v>
      </c>
      <c r="B76" s="38">
        <v>5</v>
      </c>
      <c r="C76" s="38">
        <v>5</v>
      </c>
      <c r="D76" s="38">
        <v>0</v>
      </c>
      <c r="E76" s="38">
        <v>0</v>
      </c>
      <c r="F76" s="38">
        <v>0</v>
      </c>
      <c r="G76" s="38">
        <v>0</v>
      </c>
    </row>
    <row r="77" customHeight="1" spans="1:7">
      <c r="A77" s="35" t="s">
        <v>21</v>
      </c>
      <c r="B77" s="38">
        <v>7</v>
      </c>
      <c r="C77" s="38">
        <v>5</v>
      </c>
      <c r="D77" s="38">
        <v>0</v>
      </c>
      <c r="E77" s="38">
        <v>0</v>
      </c>
      <c r="F77" s="38">
        <v>0</v>
      </c>
      <c r="G77" s="38">
        <v>0</v>
      </c>
    </row>
    <row r="78" customHeight="1" spans="1:7">
      <c r="A78" s="35" t="s">
        <v>22</v>
      </c>
      <c r="B78" s="38">
        <v>4</v>
      </c>
      <c r="C78" s="38">
        <v>4</v>
      </c>
      <c r="D78" s="38">
        <v>0</v>
      </c>
      <c r="E78" s="38">
        <v>0</v>
      </c>
      <c r="F78" s="38">
        <v>1</v>
      </c>
      <c r="G78" s="38">
        <v>1</v>
      </c>
    </row>
    <row r="79" customHeight="1" spans="1:7">
      <c r="A79" s="35" t="s">
        <v>80</v>
      </c>
      <c r="B79" s="38">
        <v>1</v>
      </c>
      <c r="C79" s="38">
        <v>1</v>
      </c>
      <c r="D79" s="38">
        <v>0</v>
      </c>
      <c r="E79" s="38">
        <v>0</v>
      </c>
      <c r="F79" s="38">
        <v>0</v>
      </c>
      <c r="G79" s="38">
        <v>0</v>
      </c>
    </row>
    <row r="80" customHeight="1" spans="1:7">
      <c r="A80" s="40" t="s">
        <v>81</v>
      </c>
      <c r="B80" s="29">
        <f t="shared" ref="B80:G80" si="8">SUM(B81:B84)</f>
        <v>18</v>
      </c>
      <c r="C80" s="29">
        <f t="shared" si="8"/>
        <v>14</v>
      </c>
      <c r="D80" s="29">
        <f t="shared" si="8"/>
        <v>0</v>
      </c>
      <c r="E80" s="29">
        <f t="shared" si="8"/>
        <v>0</v>
      </c>
      <c r="F80" s="29">
        <f t="shared" si="8"/>
        <v>1</v>
      </c>
      <c r="G80" s="29">
        <f t="shared" si="8"/>
        <v>1</v>
      </c>
    </row>
    <row r="81" customHeight="1" spans="1:7">
      <c r="A81" s="35" t="s">
        <v>82</v>
      </c>
      <c r="B81" s="38">
        <v>5</v>
      </c>
      <c r="C81" s="38">
        <v>4</v>
      </c>
      <c r="D81" s="38">
        <v>0</v>
      </c>
      <c r="E81" s="38">
        <v>0</v>
      </c>
      <c r="F81" s="38">
        <v>1</v>
      </c>
      <c r="G81" s="38">
        <v>1</v>
      </c>
    </row>
    <row r="82" customHeight="1" spans="1:7">
      <c r="A82" s="35" t="s">
        <v>83</v>
      </c>
      <c r="B82" s="38">
        <v>11</v>
      </c>
      <c r="C82" s="38">
        <v>8</v>
      </c>
      <c r="D82" s="38">
        <v>0</v>
      </c>
      <c r="E82" s="38">
        <v>0</v>
      </c>
      <c r="F82" s="38">
        <v>0</v>
      </c>
      <c r="G82" s="38">
        <v>0</v>
      </c>
    </row>
    <row r="83" customHeight="1" spans="1:7">
      <c r="A83" s="35" t="s">
        <v>84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</row>
    <row r="84" customHeight="1" spans="1:7">
      <c r="A84" s="35" t="s">
        <v>85</v>
      </c>
      <c r="B84" s="38">
        <v>2</v>
      </c>
      <c r="C84" s="38">
        <v>2</v>
      </c>
      <c r="D84" s="38">
        <v>0</v>
      </c>
      <c r="E84" s="38">
        <v>0</v>
      </c>
      <c r="F84" s="38">
        <v>0</v>
      </c>
      <c r="G84" s="38">
        <v>0</v>
      </c>
    </row>
    <row r="85" customHeight="1" spans="1:7">
      <c r="A85" s="40" t="s">
        <v>86</v>
      </c>
      <c r="B85" s="29">
        <f t="shared" ref="B85:G85" si="9">SUM(B86:B94)</f>
        <v>59</v>
      </c>
      <c r="C85" s="29">
        <f t="shared" si="9"/>
        <v>44</v>
      </c>
      <c r="D85" s="29">
        <f t="shared" si="9"/>
        <v>4</v>
      </c>
      <c r="E85" s="29">
        <f t="shared" si="9"/>
        <v>4</v>
      </c>
      <c r="F85" s="29">
        <f t="shared" si="9"/>
        <v>4</v>
      </c>
      <c r="G85" s="29">
        <f t="shared" si="9"/>
        <v>4</v>
      </c>
    </row>
    <row r="86" customHeight="1" spans="1:7">
      <c r="A86" s="35" t="s">
        <v>87</v>
      </c>
      <c r="B86" s="38">
        <v>10</v>
      </c>
      <c r="C86" s="38">
        <v>7</v>
      </c>
      <c r="D86" s="38">
        <v>1</v>
      </c>
      <c r="E86" s="38">
        <v>1</v>
      </c>
      <c r="F86" s="38">
        <v>1</v>
      </c>
      <c r="G86" s="38">
        <v>1</v>
      </c>
    </row>
    <row r="87" customHeight="1" spans="1:7">
      <c r="A87" s="35" t="s">
        <v>234</v>
      </c>
      <c r="B87" s="38">
        <v>19</v>
      </c>
      <c r="C87" s="38">
        <v>14</v>
      </c>
      <c r="D87" s="38">
        <v>2</v>
      </c>
      <c r="E87" s="38">
        <v>2</v>
      </c>
      <c r="F87" s="38">
        <v>0</v>
      </c>
      <c r="G87" s="38">
        <v>0</v>
      </c>
    </row>
    <row r="88" customHeight="1" spans="1:7">
      <c r="A88" s="35" t="s">
        <v>235</v>
      </c>
      <c r="B88" s="38">
        <v>5</v>
      </c>
      <c r="C88" s="38">
        <v>4</v>
      </c>
      <c r="D88" s="38">
        <v>0</v>
      </c>
      <c r="E88" s="38">
        <v>0</v>
      </c>
      <c r="F88" s="38">
        <v>1</v>
      </c>
      <c r="G88" s="38">
        <v>1</v>
      </c>
    </row>
    <row r="89" customHeight="1" spans="1:7">
      <c r="A89" s="35" t="s">
        <v>236</v>
      </c>
      <c r="B89" s="38">
        <v>5</v>
      </c>
      <c r="C89" s="38">
        <v>4</v>
      </c>
      <c r="D89" s="38">
        <v>0</v>
      </c>
      <c r="E89" s="38">
        <v>0</v>
      </c>
      <c r="F89" s="38">
        <v>1</v>
      </c>
      <c r="G89" s="38">
        <v>1</v>
      </c>
    </row>
    <row r="90" customHeight="1" spans="1:7">
      <c r="A90" s="35" t="s">
        <v>88</v>
      </c>
      <c r="B90" s="38">
        <v>2</v>
      </c>
      <c r="C90" s="38">
        <v>2</v>
      </c>
      <c r="D90" s="38">
        <v>0</v>
      </c>
      <c r="E90" s="38">
        <v>0</v>
      </c>
      <c r="F90" s="38">
        <v>0</v>
      </c>
      <c r="G90" s="38">
        <v>0</v>
      </c>
    </row>
    <row r="91" customHeight="1" spans="1:7">
      <c r="A91" s="35" t="s">
        <v>89</v>
      </c>
      <c r="B91" s="38">
        <v>5</v>
      </c>
      <c r="C91" s="38">
        <v>3</v>
      </c>
      <c r="D91" s="38">
        <v>0</v>
      </c>
      <c r="E91" s="38">
        <v>0</v>
      </c>
      <c r="F91" s="38">
        <v>1</v>
      </c>
      <c r="G91" s="38">
        <v>1</v>
      </c>
    </row>
    <row r="92" customHeight="1" spans="1:7">
      <c r="A92" s="35" t="s">
        <v>237</v>
      </c>
      <c r="B92" s="38">
        <v>6</v>
      </c>
      <c r="C92" s="38">
        <v>4</v>
      </c>
      <c r="D92" s="38">
        <v>0</v>
      </c>
      <c r="E92" s="38">
        <v>0</v>
      </c>
      <c r="F92" s="38">
        <v>0</v>
      </c>
      <c r="G92" s="38">
        <v>0</v>
      </c>
    </row>
    <row r="93" customHeight="1" spans="1:7">
      <c r="A93" s="35" t="s">
        <v>238</v>
      </c>
      <c r="B93" s="38">
        <v>4</v>
      </c>
      <c r="C93" s="38">
        <v>3</v>
      </c>
      <c r="D93" s="38">
        <v>1</v>
      </c>
      <c r="E93" s="38">
        <v>1</v>
      </c>
      <c r="F93" s="38">
        <v>0</v>
      </c>
      <c r="G93" s="38">
        <v>0</v>
      </c>
    </row>
    <row r="94" customHeight="1" spans="1:7">
      <c r="A94" s="35" t="s">
        <v>239</v>
      </c>
      <c r="B94" s="38">
        <v>3</v>
      </c>
      <c r="C94" s="38">
        <v>3</v>
      </c>
      <c r="D94" s="38">
        <v>0</v>
      </c>
      <c r="E94" s="38">
        <v>0</v>
      </c>
      <c r="F94" s="38">
        <v>0</v>
      </c>
      <c r="G94" s="38">
        <v>0</v>
      </c>
    </row>
    <row r="95" customHeight="1" spans="1:7">
      <c r="A95" s="40" t="s">
        <v>240</v>
      </c>
      <c r="B95" s="41">
        <f t="shared" ref="B95:G95" si="10">SUM(B96:B100)</f>
        <v>28</v>
      </c>
      <c r="C95" s="41">
        <f t="shared" si="10"/>
        <v>24</v>
      </c>
      <c r="D95" s="41">
        <f t="shared" si="10"/>
        <v>1</v>
      </c>
      <c r="E95" s="42">
        <f t="shared" si="10"/>
        <v>1</v>
      </c>
      <c r="F95" s="41">
        <f t="shared" si="10"/>
        <v>2</v>
      </c>
      <c r="G95" s="42">
        <f t="shared" si="10"/>
        <v>2</v>
      </c>
    </row>
    <row r="96" customHeight="1" spans="1:7">
      <c r="A96" s="35" t="s">
        <v>241</v>
      </c>
      <c r="B96" s="38">
        <v>7</v>
      </c>
      <c r="C96" s="38">
        <v>6</v>
      </c>
      <c r="D96" s="38">
        <v>0</v>
      </c>
      <c r="E96" s="38">
        <v>0</v>
      </c>
      <c r="F96" s="38">
        <v>0</v>
      </c>
      <c r="G96" s="38">
        <v>0</v>
      </c>
    </row>
    <row r="97" customHeight="1" spans="1:7">
      <c r="A97" s="35" t="s">
        <v>242</v>
      </c>
      <c r="B97" s="38">
        <v>7</v>
      </c>
      <c r="C97" s="38">
        <v>5</v>
      </c>
      <c r="D97" s="38">
        <v>0</v>
      </c>
      <c r="E97" s="38">
        <v>0</v>
      </c>
      <c r="F97" s="38">
        <v>0</v>
      </c>
      <c r="G97" s="38">
        <v>0</v>
      </c>
    </row>
    <row r="98" ht="12" customHeight="1" spans="1:7">
      <c r="A98" s="43" t="s">
        <v>243</v>
      </c>
      <c r="B98" s="38">
        <v>5</v>
      </c>
      <c r="C98" s="38">
        <v>5</v>
      </c>
      <c r="D98" s="38">
        <v>0</v>
      </c>
      <c r="E98" s="38">
        <v>0</v>
      </c>
      <c r="F98" s="38">
        <v>0</v>
      </c>
      <c r="G98" s="38">
        <v>0</v>
      </c>
    </row>
    <row r="99" customHeight="1" spans="1:7">
      <c r="A99" s="35" t="s">
        <v>244</v>
      </c>
      <c r="B99" s="38">
        <v>5</v>
      </c>
      <c r="C99" s="38">
        <v>4</v>
      </c>
      <c r="D99" s="38">
        <v>1</v>
      </c>
      <c r="E99" s="38">
        <v>1</v>
      </c>
      <c r="F99" s="38">
        <v>2</v>
      </c>
      <c r="G99" s="38">
        <v>2</v>
      </c>
    </row>
    <row r="100" customHeight="1" spans="1:7">
      <c r="A100" s="35" t="s">
        <v>245</v>
      </c>
      <c r="B100" s="38">
        <v>4</v>
      </c>
      <c r="C100" s="38">
        <v>4</v>
      </c>
      <c r="D100" s="38">
        <v>0</v>
      </c>
      <c r="E100" s="38">
        <v>0</v>
      </c>
      <c r="F100" s="38">
        <v>0</v>
      </c>
      <c r="G100" s="38">
        <v>0</v>
      </c>
    </row>
    <row r="101" customHeight="1" spans="1:7">
      <c r="A101" s="37" t="s">
        <v>246</v>
      </c>
      <c r="B101" s="29">
        <f t="shared" ref="B101:G101" si="11">SUM(B102)</f>
        <v>0</v>
      </c>
      <c r="C101" s="29">
        <f t="shared" si="11"/>
        <v>0</v>
      </c>
      <c r="D101" s="29">
        <f t="shared" si="11"/>
        <v>0</v>
      </c>
      <c r="E101" s="29">
        <f t="shared" si="11"/>
        <v>0</v>
      </c>
      <c r="F101" s="29">
        <f t="shared" si="11"/>
        <v>0</v>
      </c>
      <c r="G101" s="29">
        <f t="shared" si="11"/>
        <v>0</v>
      </c>
    </row>
    <row r="102" customHeight="1" spans="1:7">
      <c r="A102" s="44" t="s">
        <v>247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</row>
    <row r="103" customHeight="1" spans="1:7">
      <c r="A103" s="45" t="s">
        <v>248</v>
      </c>
      <c r="B103" s="42"/>
      <c r="C103" s="42"/>
      <c r="D103" s="42"/>
      <c r="E103" s="42"/>
      <c r="F103" s="42"/>
      <c r="G103" s="42"/>
    </row>
    <row r="104" customHeight="1" spans="1:7">
      <c r="A104" s="44" t="s">
        <v>249</v>
      </c>
      <c r="B104" s="38">
        <v>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</row>
    <row r="105" customHeight="1" spans="1:7">
      <c r="A105" s="45" t="s">
        <v>250</v>
      </c>
      <c r="B105" s="42"/>
      <c r="C105" s="42"/>
      <c r="D105" s="42"/>
      <c r="E105" s="42"/>
      <c r="F105" s="42"/>
      <c r="G105" s="42"/>
    </row>
    <row r="106" customHeight="1" spans="1:7">
      <c r="A106" s="44" t="s">
        <v>251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</row>
    <row r="107" customHeight="1" spans="1:7">
      <c r="A107" s="45" t="s">
        <v>252</v>
      </c>
      <c r="B107" s="42"/>
      <c r="C107" s="42"/>
      <c r="D107" s="42"/>
      <c r="E107" s="42"/>
      <c r="F107" s="42"/>
      <c r="G107" s="42"/>
    </row>
    <row r="108" customHeight="1" spans="1:7">
      <c r="A108" s="46" t="s">
        <v>253</v>
      </c>
      <c r="B108" s="47">
        <v>4</v>
      </c>
      <c r="C108" s="47">
        <v>4</v>
      </c>
      <c r="D108" s="47">
        <v>0</v>
      </c>
      <c r="E108" s="47">
        <v>0</v>
      </c>
      <c r="F108" s="47">
        <v>0</v>
      </c>
      <c r="G108" s="47">
        <v>0</v>
      </c>
    </row>
    <row r="109" customHeight="1" spans="1:7">
      <c r="A109" s="37" t="s">
        <v>254</v>
      </c>
      <c r="B109" s="29"/>
      <c r="C109" s="29"/>
      <c r="D109" s="29"/>
      <c r="E109" s="29"/>
      <c r="F109" s="29"/>
      <c r="G109" s="29"/>
    </row>
    <row r="110" customHeight="1" spans="1:7">
      <c r="A110" s="48" t="s">
        <v>255</v>
      </c>
      <c r="B110" s="49">
        <v>0</v>
      </c>
      <c r="C110" s="50">
        <v>0</v>
      </c>
      <c r="D110" s="49">
        <v>0</v>
      </c>
      <c r="E110" s="50">
        <v>0</v>
      </c>
      <c r="F110" s="49">
        <v>0</v>
      </c>
      <c r="G110" s="50">
        <v>0</v>
      </c>
    </row>
    <row r="111" customHeight="1" spans="1:7">
      <c r="A111" s="45" t="s">
        <v>256</v>
      </c>
      <c r="B111" s="42"/>
      <c r="C111" s="42"/>
      <c r="D111" s="42"/>
      <c r="E111" s="42"/>
      <c r="F111" s="42"/>
      <c r="G111" s="42"/>
    </row>
    <row r="112" customHeight="1" spans="1:7">
      <c r="A112" s="51" t="s">
        <v>257</v>
      </c>
      <c r="B112" s="52">
        <v>0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</row>
    <row r="113" customHeight="1" spans="1:7">
      <c r="A113" s="51" t="s">
        <v>258</v>
      </c>
      <c r="B113" s="52">
        <v>0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</row>
    <row r="114" customHeight="1" spans="1:7">
      <c r="A114" s="45" t="s">
        <v>247</v>
      </c>
      <c r="B114" s="42"/>
      <c r="C114" s="42"/>
      <c r="D114" s="42"/>
      <c r="E114" s="42"/>
      <c r="F114" s="42"/>
      <c r="G114" s="42"/>
    </row>
    <row r="115" customHeight="1" spans="1:7">
      <c r="A115" s="51" t="s">
        <v>259</v>
      </c>
      <c r="B115" s="53">
        <v>0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</row>
    <row r="116" customHeight="1" spans="1:7">
      <c r="A116" s="45" t="s">
        <v>260</v>
      </c>
      <c r="B116" s="42">
        <f>SUM(B117:B142)</f>
        <v>2</v>
      </c>
      <c r="C116" s="42">
        <f>SUM(C117:C142)</f>
        <v>2</v>
      </c>
      <c r="D116" s="42"/>
      <c r="E116" s="42"/>
      <c r="F116" s="42"/>
      <c r="G116" s="42"/>
    </row>
    <row r="117" customHeight="1" spans="1:7">
      <c r="A117" s="44" t="s">
        <v>261</v>
      </c>
      <c r="B117" s="50"/>
      <c r="C117" s="50"/>
      <c r="D117" s="50">
        <v>0</v>
      </c>
      <c r="E117" s="50">
        <v>0</v>
      </c>
      <c r="F117" s="50">
        <v>0</v>
      </c>
      <c r="G117" s="50">
        <v>0</v>
      </c>
    </row>
    <row r="118" customHeight="1" spans="1:7">
      <c r="A118" s="44" t="s">
        <v>102</v>
      </c>
      <c r="B118" s="50">
        <v>1</v>
      </c>
      <c r="C118" s="50">
        <v>1</v>
      </c>
      <c r="D118" s="50">
        <v>0</v>
      </c>
      <c r="E118" s="50">
        <v>0</v>
      </c>
      <c r="F118" s="50">
        <v>0</v>
      </c>
      <c r="G118" s="50">
        <v>0</v>
      </c>
    </row>
    <row r="119" customHeight="1" spans="1:7">
      <c r="A119" s="44" t="s">
        <v>103</v>
      </c>
      <c r="B119" s="50">
        <v>0</v>
      </c>
      <c r="C119" s="50">
        <v>0</v>
      </c>
      <c r="D119" s="50">
        <v>0</v>
      </c>
      <c r="E119" s="50">
        <v>0</v>
      </c>
      <c r="F119" s="50">
        <v>1</v>
      </c>
      <c r="G119" s="50">
        <v>1</v>
      </c>
    </row>
    <row r="120" customHeight="1" spans="1:7">
      <c r="A120" s="44" t="s">
        <v>104</v>
      </c>
      <c r="B120" s="50">
        <v>1</v>
      </c>
      <c r="C120" s="50">
        <v>1</v>
      </c>
      <c r="D120" s="50">
        <v>0</v>
      </c>
      <c r="E120" s="50">
        <v>0</v>
      </c>
      <c r="F120" s="50">
        <v>0</v>
      </c>
      <c r="G120" s="50">
        <v>0</v>
      </c>
    </row>
    <row r="121" customHeight="1" spans="1:7">
      <c r="A121" s="44" t="s">
        <v>262</v>
      </c>
      <c r="B121" s="50">
        <v>0</v>
      </c>
      <c r="C121" s="50">
        <v>0</v>
      </c>
      <c r="D121" s="50">
        <v>0</v>
      </c>
      <c r="E121" s="50">
        <v>0</v>
      </c>
      <c r="F121" s="50">
        <v>0</v>
      </c>
      <c r="G121" s="50">
        <v>0</v>
      </c>
    </row>
    <row r="122" customHeight="1" spans="1:7">
      <c r="A122" s="44" t="s">
        <v>263</v>
      </c>
      <c r="B122" s="50">
        <v>0</v>
      </c>
      <c r="C122" s="50">
        <v>0</v>
      </c>
      <c r="D122" s="50">
        <v>0</v>
      </c>
      <c r="E122" s="50">
        <v>0</v>
      </c>
      <c r="F122" s="50">
        <v>0</v>
      </c>
      <c r="G122" s="50">
        <v>0</v>
      </c>
    </row>
    <row r="123" customHeight="1" spans="1:7">
      <c r="A123" s="44" t="s">
        <v>264</v>
      </c>
      <c r="B123" s="50">
        <v>0</v>
      </c>
      <c r="C123" s="50">
        <v>0</v>
      </c>
      <c r="D123" s="50">
        <v>0</v>
      </c>
      <c r="E123" s="50">
        <v>0</v>
      </c>
      <c r="F123" s="50">
        <v>0</v>
      </c>
      <c r="G123" s="50">
        <v>0</v>
      </c>
    </row>
    <row r="124" customHeight="1" spans="1:7">
      <c r="A124" s="44" t="s">
        <v>265</v>
      </c>
      <c r="B124" s="50">
        <v>0</v>
      </c>
      <c r="C124" s="50">
        <v>0</v>
      </c>
      <c r="D124" s="50">
        <v>0</v>
      </c>
      <c r="E124" s="50">
        <v>0</v>
      </c>
      <c r="F124" s="50">
        <v>0</v>
      </c>
      <c r="G124" s="50">
        <v>0</v>
      </c>
    </row>
    <row r="125" customHeight="1" spans="1:7">
      <c r="A125" s="44" t="s">
        <v>266</v>
      </c>
      <c r="B125" s="50">
        <v>0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</row>
    <row r="126" customHeight="1" spans="1:7">
      <c r="A126" s="44" t="s">
        <v>267</v>
      </c>
      <c r="B126" s="50">
        <v>0</v>
      </c>
      <c r="C126" s="50">
        <v>0</v>
      </c>
      <c r="D126" s="50">
        <v>0</v>
      </c>
      <c r="E126" s="50">
        <v>0</v>
      </c>
      <c r="F126" s="50">
        <v>0</v>
      </c>
      <c r="G126" s="50">
        <v>0</v>
      </c>
    </row>
    <row r="127" customHeight="1" spans="1:7">
      <c r="A127" s="44" t="s">
        <v>268</v>
      </c>
      <c r="B127" s="50">
        <v>0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</row>
    <row r="128" customHeight="1" spans="1:7">
      <c r="A128" s="44" t="s">
        <v>100</v>
      </c>
      <c r="B128" s="50">
        <v>0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</row>
    <row r="129" customHeight="1" spans="1:7">
      <c r="A129" s="44" t="s">
        <v>269</v>
      </c>
      <c r="B129" s="50">
        <v>0</v>
      </c>
      <c r="C129" s="50">
        <v>0</v>
      </c>
      <c r="D129" s="50">
        <v>0</v>
      </c>
      <c r="E129" s="50">
        <v>0</v>
      </c>
      <c r="F129" s="50">
        <v>0</v>
      </c>
      <c r="G129" s="50">
        <v>0</v>
      </c>
    </row>
    <row r="130" ht="11.25" customHeight="1" spans="1:7">
      <c r="A130" s="44" t="s">
        <v>270</v>
      </c>
      <c r="B130" s="50">
        <v>0</v>
      </c>
      <c r="C130" s="50">
        <v>0</v>
      </c>
      <c r="D130" s="50">
        <v>0</v>
      </c>
      <c r="E130" s="50">
        <v>0</v>
      </c>
      <c r="F130" s="50">
        <v>0</v>
      </c>
      <c r="G130" s="50">
        <v>0</v>
      </c>
    </row>
    <row r="131" ht="11.25" customHeight="1" spans="1:7">
      <c r="A131" s="54" t="s">
        <v>271</v>
      </c>
      <c r="B131" s="50">
        <v>0</v>
      </c>
      <c r="C131" s="50">
        <v>0</v>
      </c>
      <c r="D131" s="50">
        <v>0</v>
      </c>
      <c r="E131" s="50">
        <v>0</v>
      </c>
      <c r="F131" s="50">
        <v>0</v>
      </c>
      <c r="G131" s="50">
        <v>0</v>
      </c>
    </row>
    <row r="132" ht="11.25" customHeight="1" spans="1:7">
      <c r="A132" s="54" t="s">
        <v>97</v>
      </c>
      <c r="B132" s="50">
        <v>0</v>
      </c>
      <c r="C132" s="50">
        <v>0</v>
      </c>
      <c r="D132" s="50">
        <v>0</v>
      </c>
      <c r="E132" s="50">
        <v>0</v>
      </c>
      <c r="F132" s="50">
        <v>0</v>
      </c>
      <c r="G132" s="50">
        <v>0</v>
      </c>
    </row>
    <row r="133" ht="11.25" customHeight="1" spans="1:7">
      <c r="A133" s="54" t="s">
        <v>99</v>
      </c>
      <c r="B133" s="50">
        <v>0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</row>
    <row r="134" ht="11.25" customHeight="1" spans="1:7">
      <c r="A134" s="54" t="s">
        <v>272</v>
      </c>
      <c r="B134" s="50">
        <v>0</v>
      </c>
      <c r="C134" s="50">
        <v>0</v>
      </c>
      <c r="D134" s="50">
        <v>0</v>
      </c>
      <c r="E134" s="50">
        <v>0</v>
      </c>
      <c r="F134" s="50">
        <v>0</v>
      </c>
      <c r="G134" s="50">
        <v>0</v>
      </c>
    </row>
    <row r="135" ht="11.25" customHeight="1" spans="1:7">
      <c r="A135" s="54" t="s">
        <v>101</v>
      </c>
      <c r="B135" s="50">
        <v>0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</row>
    <row r="136" ht="11.25" customHeight="1" spans="1:7">
      <c r="A136" s="54" t="s">
        <v>273</v>
      </c>
      <c r="B136" s="50">
        <v>0</v>
      </c>
      <c r="C136" s="50">
        <v>0</v>
      </c>
      <c r="D136" s="50">
        <v>0</v>
      </c>
      <c r="E136" s="50">
        <v>0</v>
      </c>
      <c r="F136" s="50">
        <v>0</v>
      </c>
      <c r="G136" s="50">
        <v>0</v>
      </c>
    </row>
    <row r="137" ht="11.25" customHeight="1" spans="1:7">
      <c r="A137" s="54" t="s">
        <v>274</v>
      </c>
      <c r="B137" s="50">
        <v>0</v>
      </c>
      <c r="C137" s="50">
        <v>0</v>
      </c>
      <c r="D137" s="50">
        <v>0</v>
      </c>
      <c r="E137" s="50">
        <v>0</v>
      </c>
      <c r="F137" s="50">
        <v>0</v>
      </c>
      <c r="G137" s="50">
        <v>0</v>
      </c>
    </row>
    <row r="138" ht="11.25" customHeight="1" spans="1:7">
      <c r="A138" s="54" t="s">
        <v>275</v>
      </c>
      <c r="B138" s="50">
        <v>0</v>
      </c>
      <c r="C138" s="50">
        <v>0</v>
      </c>
      <c r="D138" s="50">
        <v>0</v>
      </c>
      <c r="E138" s="50">
        <v>0</v>
      </c>
      <c r="F138" s="50">
        <v>0</v>
      </c>
      <c r="G138" s="50">
        <v>0</v>
      </c>
    </row>
    <row r="139" ht="11.25" customHeight="1" spans="1:7">
      <c r="A139" s="54" t="s">
        <v>276</v>
      </c>
      <c r="B139" s="50">
        <v>0</v>
      </c>
      <c r="C139" s="50">
        <v>0</v>
      </c>
      <c r="D139" s="50">
        <v>0</v>
      </c>
      <c r="E139" s="50">
        <v>0</v>
      </c>
      <c r="F139" s="50">
        <v>0</v>
      </c>
      <c r="G139" s="50">
        <v>0</v>
      </c>
    </row>
    <row r="140" ht="11.25" customHeight="1" spans="1:7">
      <c r="A140" s="54" t="s">
        <v>277</v>
      </c>
      <c r="B140" s="50">
        <v>0</v>
      </c>
      <c r="C140" s="50">
        <v>0</v>
      </c>
      <c r="D140" s="50">
        <v>0</v>
      </c>
      <c r="E140" s="50">
        <v>0</v>
      </c>
      <c r="F140" s="50">
        <v>0</v>
      </c>
      <c r="G140" s="50">
        <v>0</v>
      </c>
    </row>
    <row r="141" ht="11.25" customHeight="1" spans="1:7">
      <c r="A141" s="54" t="s">
        <v>278</v>
      </c>
      <c r="B141" s="50">
        <v>0</v>
      </c>
      <c r="C141" s="50">
        <v>0</v>
      </c>
      <c r="D141" s="50">
        <v>0</v>
      </c>
      <c r="E141" s="50">
        <v>0</v>
      </c>
      <c r="F141" s="50">
        <v>0</v>
      </c>
      <c r="G141" s="50">
        <v>0</v>
      </c>
    </row>
    <row r="142" ht="11.25" customHeight="1" spans="1:7">
      <c r="A142" s="54" t="s">
        <v>279</v>
      </c>
      <c r="B142" s="50">
        <v>0</v>
      </c>
      <c r="C142" s="50">
        <v>0</v>
      </c>
      <c r="D142" s="50">
        <v>0</v>
      </c>
      <c r="E142" s="50">
        <v>0</v>
      </c>
      <c r="F142" s="50">
        <v>0</v>
      </c>
      <c r="G142" s="50">
        <v>0</v>
      </c>
    </row>
    <row r="143" ht="18.75" customHeight="1" spans="1:7">
      <c r="A143" s="32" t="s">
        <v>108</v>
      </c>
      <c r="B143" s="33">
        <f t="shared" ref="B143:G143" si="12">SUM(B5,B21,B29,B36,B46,B63,B69,B80,B85,B95,B101,B103,B105,B107,B108,B109,B111,B114,B116)</f>
        <v>646</v>
      </c>
      <c r="C143" s="33">
        <f t="shared" si="12"/>
        <v>542</v>
      </c>
      <c r="D143" s="33">
        <f t="shared" si="12"/>
        <v>26</v>
      </c>
      <c r="E143" s="33">
        <f t="shared" si="12"/>
        <v>26</v>
      </c>
      <c r="F143" s="33">
        <f t="shared" si="12"/>
        <v>21</v>
      </c>
      <c r="G143" s="33">
        <f t="shared" si="12"/>
        <v>21</v>
      </c>
    </row>
    <row r="144" spans="1:7">
      <c r="A144" s="55" t="s">
        <v>280</v>
      </c>
      <c r="B144" s="56"/>
      <c r="C144" s="57" t="s">
        <v>110</v>
      </c>
      <c r="D144" s="56"/>
      <c r="E144" s="57" t="s">
        <v>110</v>
      </c>
      <c r="F144" s="56"/>
      <c r="G144" s="57" t="s">
        <v>110</v>
      </c>
    </row>
    <row r="145" spans="2:3">
      <c r="B145" s="58"/>
      <c r="C145" s="58"/>
    </row>
    <row r="146" spans="1:1">
      <c r="A146" s="21" t="s">
        <v>111</v>
      </c>
    </row>
  </sheetData>
  <sheetProtection algorithmName="SHA-512" hashValue="k2s33cautzlQB+j5QIg2+tSUPmFSxAXdGlhdLmvu0wOruGnqtzCg6FEi7W+9UGckzFjizQHvCGPL7cJLlK1RPQ==" saltValue="pebAE4rMdTfWNW2GITIHNw==" spinCount="100000" sheet="1" autoFilter="0" objects="1"/>
  <sortState ref="A95:R103">
    <sortCondition ref="A95:A103"/>
  </sortState>
  <mergeCells count="7">
    <mergeCell ref="A1:C1"/>
    <mergeCell ref="D1:E1"/>
    <mergeCell ref="F1:G1"/>
    <mergeCell ref="B2:C2"/>
    <mergeCell ref="D2:E2"/>
    <mergeCell ref="F2:G2"/>
    <mergeCell ref="A2:A3"/>
  </mergeCells>
  <printOptions horizontalCentered="1"/>
  <pageMargins left="0.196850393700787" right="0.196850393700787" top="0.393700787401575" bottom="0.196850393700787" header="0.511811023622047" footer="0.51181102362204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zoomScale="110" zoomScaleNormal="110" workbookViewId="0">
      <selection activeCell="B30" sqref="B30"/>
    </sheetView>
  </sheetViews>
  <sheetFormatPr defaultColWidth="9.14285714285714" defaultRowHeight="14.25" outlineLevelCol="1"/>
  <cols>
    <col min="1" max="1" width="47.7142857142857" style="7" customWidth="1"/>
    <col min="2" max="2" width="28.2857142857143" style="8" customWidth="1"/>
    <col min="3" max="16384" width="9.14285714285714" style="8"/>
  </cols>
  <sheetData>
    <row r="1" ht="22.5" customHeight="1" spans="1:2">
      <c r="A1" s="9" t="s">
        <v>281</v>
      </c>
      <c r="B1" s="9"/>
    </row>
    <row r="2" ht="12.75" spans="1:2">
      <c r="A2" s="10" t="s">
        <v>282</v>
      </c>
      <c r="B2" s="11">
        <v>2023</v>
      </c>
    </row>
    <row r="3" ht="12.75" spans="1:2">
      <c r="A3" s="12" t="s">
        <v>283</v>
      </c>
      <c r="B3" s="13">
        <f>SUM(B4:B9)</f>
        <v>2163</v>
      </c>
    </row>
    <row r="4" ht="12.75" spans="1:2">
      <c r="A4" s="14" t="s">
        <v>284</v>
      </c>
      <c r="B4" s="15">
        <v>1449</v>
      </c>
    </row>
    <row r="5" ht="12.75" spans="1:2">
      <c r="A5" s="14" t="s">
        <v>285</v>
      </c>
      <c r="B5" s="16">
        <v>269</v>
      </c>
    </row>
    <row r="6" ht="12" customHeight="1" spans="1:2">
      <c r="A6" s="14" t="s">
        <v>286</v>
      </c>
      <c r="B6" s="16">
        <v>79</v>
      </c>
    </row>
    <row r="7" ht="12" customHeight="1" spans="1:2">
      <c r="A7" s="14" t="s">
        <v>287</v>
      </c>
      <c r="B7" s="17">
        <v>366</v>
      </c>
    </row>
    <row r="8" ht="12.75" spans="1:2">
      <c r="A8" s="18" t="s">
        <v>288</v>
      </c>
      <c r="B8" s="19" t="s">
        <v>289</v>
      </c>
    </row>
    <row r="9" ht="12.75" spans="1:2">
      <c r="A9" s="20" t="s">
        <v>290</v>
      </c>
      <c r="B9" s="19" t="s">
        <v>289</v>
      </c>
    </row>
    <row r="10" ht="12.75" spans="1:2">
      <c r="A10" s="21" t="s">
        <v>291</v>
      </c>
      <c r="B10" s="22" t="s">
        <v>110</v>
      </c>
    </row>
    <row r="12" ht="12.75" spans="1:1">
      <c r="A12" s="21" t="s">
        <v>292</v>
      </c>
    </row>
  </sheetData>
  <sheetProtection algorithmName="SHA-512" hashValue="MddhZ90Hr3pO4e5kLWGcfiCGwMg9msZaeBseJpFnH3iLsBBuAf2DQ2MX/If9AF7lLotGrm3qr1IU00y3oASvkA==" saltValue="smwOHXujwjPXPq4K9H58vQ==" spinCount="100000" sheet="1" objects="1"/>
  <mergeCells count="1">
    <mergeCell ref="A1:B1"/>
  </mergeCells>
  <pageMargins left="0.511811024" right="0.511811024" top="0.787401575" bottom="0.787401575" header="0.31496062" footer="0.31496062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9"/>
  <sheetViews>
    <sheetView workbookViewId="0">
      <selection activeCell="G10" sqref="G10"/>
    </sheetView>
  </sheetViews>
  <sheetFormatPr defaultColWidth="9.14285714285714" defaultRowHeight="12.75" outlineLevelCol="2"/>
  <cols>
    <col min="2" max="2" width="29.2857142857143" customWidth="1"/>
    <col min="3" max="3" width="18.5714285714286" customWidth="1"/>
  </cols>
  <sheetData>
    <row r="3" spans="2:2">
      <c r="B3" s="1" t="s">
        <v>293</v>
      </c>
    </row>
    <row r="4" spans="2:2">
      <c r="B4" s="1"/>
    </row>
    <row r="5" spans="2:3">
      <c r="B5" s="2" t="s">
        <v>294</v>
      </c>
      <c r="C5" s="2">
        <v>2023</v>
      </c>
    </row>
    <row r="6" spans="2:3">
      <c r="B6" s="3" t="s">
        <v>222</v>
      </c>
      <c r="C6" s="4">
        <v>7</v>
      </c>
    </row>
    <row r="7" spans="2:3">
      <c r="B7" s="5" t="s">
        <v>295</v>
      </c>
      <c r="C7" s="6">
        <v>7</v>
      </c>
    </row>
    <row r="8" spans="2:3">
      <c r="B8" s="3" t="s">
        <v>296</v>
      </c>
      <c r="C8" s="4">
        <v>8</v>
      </c>
    </row>
    <row r="9" spans="2:3">
      <c r="B9" s="5" t="s">
        <v>297</v>
      </c>
      <c r="C9" s="6">
        <v>4</v>
      </c>
    </row>
  </sheetData>
  <sheetProtection algorithmName="SHA-512" hashValue="lsckcDLXZan41lwz0UxAKfDEwnFrkgt/mfLOhzRVu1PrqyJDfpR0Ww6nxBiyQnsvxg0fL6rEshu4CCtiEcVG1w==" saltValue="sW1Ev5Y9prv8kpwRiiVSfg==" spinCount="100000" sheet="1" objects="1"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4" master="" otherUserPermission="visible"/>
  <rangeList sheetStid="2" master="" otherUserPermission="visible"/>
  <rangeList sheetStid="13" master="" otherUserPermission="visible"/>
  <rangeList sheetStid="15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Bolsa IC por depto PIBIC</vt:lpstr>
      <vt:lpstr>Bolsas de IC por curso PIBIC</vt:lpstr>
      <vt:lpstr>Projetos de IC por depto PIBIC</vt:lpstr>
      <vt:lpstr>Produção</vt:lpstr>
      <vt:lpstr>PIBIC-EM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daners</cp:lastModifiedBy>
  <dcterms:created xsi:type="dcterms:W3CDTF">1999-12-03T17:03:00Z</dcterms:created>
  <dcterms:modified xsi:type="dcterms:W3CDTF">2025-03-20T13:26:59Z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1046-12.2.0.20326</vt:lpwstr>
  </property>
  <property fmtid="{D5CDD505-2E9C-101B-9397-08002B2CF9AE}" pid="3" name="ICV">
    <vt:lpwstr>92BD3A46AE9449949DDBD0AC489DE8F0</vt:lpwstr>
  </property>
</Properties>
</file>