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05"/>
  <workbookPr/>
  <xr:revisionPtr revIDLastSave="0" documentId="11_5109F8B6F69CBBE167F49224A7E8A9F7F99A1DFD" xr6:coauthVersionLast="47" xr6:coauthVersionMax="47" xr10:uidLastSave="{00000000-0000-0000-0000-000000000000}"/>
  <bookViews>
    <workbookView xWindow="0" yWindow="0" windowWidth="27945" windowHeight="12300" tabRatio="798" xr2:uid="{00000000-000D-0000-FFFF-FFFF00000000}"/>
  </bookViews>
  <sheets>
    <sheet name="Bolsas de IC por curso" sheetId="2" r:id="rId1"/>
    <sheet name="Bolsa IC por depto" sheetId="14" r:id="rId2"/>
    <sheet name="Projetos de IC por depto (novo)" sheetId="13" r:id="rId3"/>
    <sheet name="Produção" sheetId="15" r:id="rId4"/>
    <sheet name="PIBIC-EM" sheetId="16" r:id="rId5"/>
  </sheets>
  <definedNames>
    <definedName name="_xlnm.Print_Area" localSheetId="1">'Bolsa IC por depto'!$A$1:$A$119</definedName>
    <definedName name="_xlnm.Print_Area" localSheetId="0">'Bolsas de IC por curso'!$A$1:$C$152</definedName>
    <definedName name="_xlnm.Print_Area" localSheetId="2">'Projetos de IC por depto (novo)'!$A$1:$A$136</definedName>
  </definedNames>
  <calcPr calcId="191029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13" l="1"/>
  <c r="D135" i="13"/>
  <c r="C135" i="13"/>
  <c r="B135" i="13"/>
  <c r="E133" i="13"/>
  <c r="D133" i="13"/>
  <c r="C133" i="13"/>
  <c r="B133" i="13"/>
  <c r="E126" i="13"/>
  <c r="D126" i="13"/>
  <c r="C126" i="13"/>
  <c r="B126" i="13"/>
  <c r="E124" i="13"/>
  <c r="D124" i="13"/>
  <c r="C124" i="13"/>
  <c r="B124" i="13"/>
  <c r="E122" i="13"/>
  <c r="D122" i="13"/>
  <c r="C122" i="13"/>
  <c r="B122" i="13"/>
  <c r="E114" i="13"/>
  <c r="D114" i="13"/>
  <c r="C114" i="13"/>
  <c r="B114" i="13"/>
  <c r="E108" i="13"/>
  <c r="D108" i="13"/>
  <c r="C108" i="13"/>
  <c r="B108" i="13"/>
  <c r="E98" i="13"/>
  <c r="D98" i="13"/>
  <c r="C98" i="13"/>
  <c r="B98" i="13"/>
  <c r="E92" i="13"/>
  <c r="D92" i="13"/>
  <c r="C92" i="13"/>
  <c r="B92" i="13"/>
  <c r="E81" i="13"/>
  <c r="D81" i="13"/>
  <c r="C81" i="13"/>
  <c r="B81" i="13"/>
  <c r="D79" i="13"/>
  <c r="B79" i="13"/>
  <c r="E70" i="13"/>
  <c r="D70" i="13"/>
  <c r="C70" i="13"/>
  <c r="B70" i="13"/>
  <c r="E53" i="13"/>
  <c r="D53" i="13"/>
  <c r="C53" i="13"/>
  <c r="B53" i="13"/>
  <c r="E43" i="13"/>
  <c r="D43" i="13"/>
  <c r="C43" i="13"/>
  <c r="B43" i="13"/>
  <c r="D41" i="13"/>
  <c r="B41" i="13"/>
  <c r="E31" i="13"/>
  <c r="D31" i="13"/>
  <c r="C31" i="13"/>
  <c r="B31" i="13"/>
  <c r="E23" i="13"/>
  <c r="D23" i="13"/>
  <c r="C23" i="13"/>
  <c r="B23" i="13"/>
  <c r="E7" i="13"/>
  <c r="D7" i="13"/>
  <c r="C7" i="13"/>
  <c r="B7" i="13"/>
  <c r="E6" i="13"/>
  <c r="D6" i="13"/>
  <c r="C6" i="13"/>
  <c r="B6" i="13"/>
  <c r="I118" i="14"/>
  <c r="H118" i="14"/>
  <c r="G118" i="14"/>
  <c r="F118" i="14"/>
  <c r="E118" i="14"/>
  <c r="D118" i="14"/>
  <c r="B118" i="14"/>
  <c r="I117" i="14"/>
  <c r="F117" i="14"/>
  <c r="I116" i="14"/>
  <c r="F116" i="14"/>
  <c r="I115" i="14"/>
  <c r="F115" i="14"/>
  <c r="I114" i="14"/>
  <c r="F114" i="14"/>
  <c r="I113" i="14"/>
  <c r="H113" i="14"/>
  <c r="G113" i="14"/>
  <c r="F113" i="14"/>
  <c r="E113" i="14"/>
  <c r="D113" i="14"/>
  <c r="C113" i="14"/>
  <c r="B113" i="14"/>
  <c r="I112" i="14"/>
  <c r="F112" i="14"/>
  <c r="I111" i="14"/>
  <c r="F111" i="14"/>
  <c r="I110" i="14"/>
  <c r="F110" i="14"/>
  <c r="I109" i="14"/>
  <c r="F109" i="14"/>
  <c r="I108" i="14"/>
  <c r="F108" i="14"/>
  <c r="I107" i="14"/>
  <c r="F107" i="14"/>
  <c r="I106" i="14"/>
  <c r="H106" i="14"/>
  <c r="G106" i="14"/>
  <c r="F106" i="14"/>
  <c r="E106" i="14"/>
  <c r="D106" i="14"/>
  <c r="C106" i="14"/>
  <c r="B106" i="14"/>
  <c r="I105" i="14"/>
  <c r="F105" i="14"/>
  <c r="I104" i="14"/>
  <c r="F104" i="14"/>
  <c r="I103" i="14"/>
  <c r="F103" i="14"/>
  <c r="I102" i="14"/>
  <c r="F102" i="14"/>
  <c r="I101" i="14"/>
  <c r="F101" i="14"/>
  <c r="I100" i="14"/>
  <c r="F100" i="14"/>
  <c r="I99" i="14"/>
  <c r="F99" i="14"/>
  <c r="I98" i="14"/>
  <c r="F98" i="14"/>
  <c r="I97" i="14"/>
  <c r="F97" i="14"/>
  <c r="I96" i="14"/>
  <c r="H96" i="14"/>
  <c r="G96" i="14"/>
  <c r="F96" i="14"/>
  <c r="E96" i="14"/>
  <c r="D96" i="14"/>
  <c r="C96" i="14"/>
  <c r="B96" i="14"/>
  <c r="I95" i="14"/>
  <c r="F95" i="14"/>
  <c r="I94" i="14"/>
  <c r="F94" i="14"/>
  <c r="I93" i="14"/>
  <c r="F93" i="14"/>
  <c r="I92" i="14"/>
  <c r="F92" i="14"/>
  <c r="I91" i="14"/>
  <c r="H91" i="14"/>
  <c r="G91" i="14"/>
  <c r="F91" i="14"/>
  <c r="E91" i="14"/>
  <c r="D91" i="14"/>
  <c r="C91" i="14"/>
  <c r="B91" i="14"/>
  <c r="I90" i="14"/>
  <c r="F90" i="14"/>
  <c r="I89" i="14"/>
  <c r="F89" i="14"/>
  <c r="I88" i="14"/>
  <c r="F88" i="14"/>
  <c r="I87" i="14"/>
  <c r="F87" i="14"/>
  <c r="I86" i="14"/>
  <c r="F86" i="14"/>
  <c r="I85" i="14"/>
  <c r="F85" i="14"/>
  <c r="I84" i="14"/>
  <c r="F84" i="14"/>
  <c r="I83" i="14"/>
  <c r="F83" i="14"/>
  <c r="I82" i="14"/>
  <c r="F82" i="14"/>
  <c r="I81" i="14"/>
  <c r="F81" i="14"/>
  <c r="I80" i="14"/>
  <c r="H80" i="14"/>
  <c r="G80" i="14"/>
  <c r="F80" i="14"/>
  <c r="E80" i="14"/>
  <c r="D80" i="14"/>
  <c r="C80" i="14"/>
  <c r="B80" i="14"/>
  <c r="G78" i="14"/>
  <c r="B78" i="14"/>
  <c r="I74" i="14"/>
  <c r="F74" i="14"/>
  <c r="I73" i="14"/>
  <c r="F73" i="14"/>
  <c r="I72" i="14"/>
  <c r="F72" i="14"/>
  <c r="I71" i="14"/>
  <c r="F71" i="14"/>
  <c r="I70" i="14"/>
  <c r="F70" i="14"/>
  <c r="I69" i="14"/>
  <c r="H69" i="14"/>
  <c r="G69" i="14"/>
  <c r="F69" i="14"/>
  <c r="E69" i="14"/>
  <c r="D69" i="14"/>
  <c r="C69" i="14"/>
  <c r="B69" i="14"/>
  <c r="I68" i="14"/>
  <c r="F68" i="14"/>
  <c r="I67" i="14"/>
  <c r="F67" i="14"/>
  <c r="I66" i="14"/>
  <c r="F66" i="14"/>
  <c r="I65" i="14"/>
  <c r="F65" i="14"/>
  <c r="I64" i="14"/>
  <c r="F64" i="14"/>
  <c r="I63" i="14"/>
  <c r="F63" i="14"/>
  <c r="I62" i="14"/>
  <c r="F62" i="14"/>
  <c r="I61" i="14"/>
  <c r="F61" i="14"/>
  <c r="I60" i="14"/>
  <c r="F60" i="14"/>
  <c r="I59" i="14"/>
  <c r="F59" i="14"/>
  <c r="I58" i="14"/>
  <c r="F58" i="14"/>
  <c r="I57" i="14"/>
  <c r="F57" i="14"/>
  <c r="I56" i="14"/>
  <c r="F56" i="14"/>
  <c r="I55" i="14"/>
  <c r="F55" i="14"/>
  <c r="I54" i="14"/>
  <c r="F54" i="14"/>
  <c r="I53" i="14"/>
  <c r="H53" i="14"/>
  <c r="G53" i="14"/>
  <c r="F53" i="14"/>
  <c r="E53" i="14"/>
  <c r="D53" i="14"/>
  <c r="C53" i="14"/>
  <c r="B53" i="14"/>
  <c r="I52" i="14"/>
  <c r="F52" i="14"/>
  <c r="I51" i="14"/>
  <c r="F51" i="14"/>
  <c r="I50" i="14"/>
  <c r="F50" i="14"/>
  <c r="I49" i="14"/>
  <c r="F49" i="14"/>
  <c r="I48" i="14"/>
  <c r="F48" i="14"/>
  <c r="I47" i="14"/>
  <c r="F47" i="14"/>
  <c r="I46" i="14"/>
  <c r="F46" i="14"/>
  <c r="I45" i="14"/>
  <c r="F45" i="14"/>
  <c r="I44" i="14"/>
  <c r="F44" i="14"/>
  <c r="I43" i="14"/>
  <c r="H43" i="14"/>
  <c r="G43" i="14"/>
  <c r="F43" i="14"/>
  <c r="E43" i="14"/>
  <c r="D43" i="14"/>
  <c r="C43" i="14"/>
  <c r="B43" i="14"/>
  <c r="G41" i="14"/>
  <c r="B41" i="14"/>
  <c r="I37" i="14"/>
  <c r="F37" i="14"/>
  <c r="I36" i="14"/>
  <c r="F36" i="14"/>
  <c r="I35" i="14"/>
  <c r="F35" i="14"/>
  <c r="I34" i="14"/>
  <c r="F34" i="14"/>
  <c r="I33" i="14"/>
  <c r="F33" i="14"/>
  <c r="I32" i="14"/>
  <c r="F32" i="14"/>
  <c r="I31" i="14"/>
  <c r="H31" i="14"/>
  <c r="G31" i="14"/>
  <c r="F31" i="14"/>
  <c r="E31" i="14"/>
  <c r="D31" i="14"/>
  <c r="C31" i="14"/>
  <c r="B31" i="14"/>
  <c r="I30" i="14"/>
  <c r="F30" i="14"/>
  <c r="I29" i="14"/>
  <c r="F29" i="14"/>
  <c r="I28" i="14"/>
  <c r="F28" i="14"/>
  <c r="I27" i="14"/>
  <c r="F27" i="14"/>
  <c r="I26" i="14"/>
  <c r="F26" i="14"/>
  <c r="I25" i="14"/>
  <c r="F25" i="14"/>
  <c r="I24" i="14"/>
  <c r="F24" i="14"/>
  <c r="I23" i="14"/>
  <c r="H23" i="14"/>
  <c r="G23" i="14"/>
  <c r="F23" i="14"/>
  <c r="E23" i="14"/>
  <c r="D23" i="14"/>
  <c r="C23" i="14"/>
  <c r="B23" i="14"/>
  <c r="I22" i="14"/>
  <c r="F22" i="14"/>
  <c r="I21" i="14"/>
  <c r="F21" i="14"/>
  <c r="I20" i="14"/>
  <c r="F20" i="14"/>
  <c r="I19" i="14"/>
  <c r="F19" i="14"/>
  <c r="I18" i="14"/>
  <c r="F18" i="14"/>
  <c r="I17" i="14"/>
  <c r="F17" i="14"/>
  <c r="I16" i="14"/>
  <c r="F16" i="14"/>
  <c r="I15" i="14"/>
  <c r="F15" i="14"/>
  <c r="I14" i="14"/>
  <c r="F14" i="14"/>
  <c r="I13" i="14"/>
  <c r="F13" i="14"/>
  <c r="I12" i="14"/>
  <c r="F12" i="14"/>
  <c r="I11" i="14"/>
  <c r="F11" i="14"/>
  <c r="I10" i="14"/>
  <c r="F10" i="14"/>
  <c r="I9" i="14"/>
  <c r="F9" i="14"/>
  <c r="I8" i="14"/>
  <c r="F8" i="14"/>
  <c r="I7" i="14"/>
  <c r="H7" i="14"/>
  <c r="G7" i="14"/>
  <c r="F7" i="14"/>
  <c r="E7" i="14"/>
  <c r="D7" i="14"/>
  <c r="C7" i="14"/>
  <c r="B7" i="14"/>
  <c r="I6" i="14"/>
  <c r="H6" i="14"/>
  <c r="G6" i="14"/>
  <c r="F6" i="14"/>
  <c r="E6" i="14"/>
  <c r="D6" i="14"/>
  <c r="C6" i="14"/>
  <c r="B6" i="14"/>
  <c r="K151" i="2"/>
  <c r="J151" i="2"/>
  <c r="I151" i="2"/>
  <c r="H151" i="2"/>
  <c r="G151" i="2"/>
  <c r="F151" i="2"/>
  <c r="E151" i="2"/>
  <c r="D151" i="2"/>
  <c r="K150" i="2"/>
  <c r="H150" i="2"/>
  <c r="K149" i="2"/>
  <c r="H149" i="2"/>
  <c r="K148" i="2"/>
  <c r="H148" i="2"/>
  <c r="K147" i="2"/>
  <c r="H147" i="2"/>
  <c r="K146" i="2"/>
  <c r="J146" i="2"/>
  <c r="I146" i="2"/>
  <c r="H146" i="2"/>
  <c r="G146" i="2"/>
  <c r="F146" i="2"/>
  <c r="E146" i="2"/>
  <c r="D146" i="2"/>
  <c r="K145" i="2"/>
  <c r="H145" i="2"/>
  <c r="K144" i="2"/>
  <c r="H144" i="2"/>
  <c r="K143" i="2"/>
  <c r="H143" i="2"/>
  <c r="K142" i="2"/>
  <c r="H142" i="2"/>
  <c r="K141" i="2"/>
  <c r="H141" i="2"/>
  <c r="K140" i="2"/>
  <c r="H140" i="2"/>
  <c r="K139" i="2"/>
  <c r="H139" i="2"/>
  <c r="K138" i="2"/>
  <c r="H138" i="2"/>
  <c r="K137" i="2"/>
  <c r="J137" i="2"/>
  <c r="I137" i="2"/>
  <c r="H137" i="2"/>
  <c r="G137" i="2"/>
  <c r="F137" i="2"/>
  <c r="E137" i="2"/>
  <c r="D137" i="2"/>
  <c r="K136" i="2"/>
  <c r="H136" i="2"/>
  <c r="K135" i="2"/>
  <c r="H135" i="2"/>
  <c r="K134" i="2"/>
  <c r="H134" i="2"/>
  <c r="K133" i="2"/>
  <c r="H133" i="2"/>
  <c r="K132" i="2"/>
  <c r="H132" i="2"/>
  <c r="K131" i="2"/>
  <c r="H131" i="2"/>
  <c r="K130" i="2"/>
  <c r="H130" i="2"/>
  <c r="K129" i="2"/>
  <c r="H129" i="2"/>
  <c r="K128" i="2"/>
  <c r="J128" i="2"/>
  <c r="I128" i="2"/>
  <c r="H128" i="2"/>
  <c r="G128" i="2"/>
  <c r="F128" i="2"/>
  <c r="E128" i="2"/>
  <c r="D128" i="2"/>
  <c r="K127" i="2"/>
  <c r="H127" i="2"/>
  <c r="K126" i="2"/>
  <c r="H126" i="2"/>
  <c r="K125" i="2"/>
  <c r="H125" i="2"/>
  <c r="K124" i="2"/>
  <c r="H124" i="2"/>
  <c r="K123" i="2"/>
  <c r="H123" i="2"/>
  <c r="K122" i="2"/>
  <c r="J122" i="2"/>
  <c r="I122" i="2"/>
  <c r="H122" i="2"/>
  <c r="G122" i="2"/>
  <c r="F122" i="2"/>
  <c r="E122" i="2"/>
  <c r="D122" i="2"/>
  <c r="K121" i="2"/>
  <c r="H121" i="2"/>
  <c r="K120" i="2"/>
  <c r="H120" i="2"/>
  <c r="K119" i="2"/>
  <c r="H119" i="2"/>
  <c r="K118" i="2"/>
  <c r="H118" i="2"/>
  <c r="K117" i="2"/>
  <c r="H117" i="2"/>
  <c r="K116" i="2"/>
  <c r="H116" i="2"/>
  <c r="K115" i="2"/>
  <c r="H115" i="2"/>
  <c r="K114" i="2"/>
  <c r="H114" i="2"/>
  <c r="K113" i="2"/>
  <c r="H113" i="2"/>
  <c r="K112" i="2"/>
  <c r="H112" i="2"/>
  <c r="K111" i="2"/>
  <c r="J111" i="2"/>
  <c r="I111" i="2"/>
  <c r="H111" i="2"/>
  <c r="G111" i="2"/>
  <c r="F111" i="2"/>
  <c r="E111" i="2"/>
  <c r="D111" i="2"/>
  <c r="K110" i="2"/>
  <c r="H110" i="2"/>
  <c r="K109" i="2"/>
  <c r="H109" i="2"/>
  <c r="K108" i="2"/>
  <c r="H108" i="2"/>
  <c r="K107" i="2"/>
  <c r="H107" i="2"/>
  <c r="K106" i="2"/>
  <c r="H106" i="2"/>
  <c r="K105" i="2"/>
  <c r="H105" i="2"/>
  <c r="K104" i="2"/>
  <c r="J104" i="2"/>
  <c r="I104" i="2"/>
  <c r="H104" i="2"/>
  <c r="G104" i="2"/>
  <c r="F104" i="2"/>
  <c r="E104" i="2"/>
  <c r="D104" i="2"/>
  <c r="K103" i="2"/>
  <c r="H103" i="2"/>
  <c r="K102" i="2"/>
  <c r="H102" i="2"/>
  <c r="K101" i="2"/>
  <c r="H101" i="2"/>
  <c r="K100" i="2"/>
  <c r="H100" i="2"/>
  <c r="K99" i="2"/>
  <c r="H99" i="2"/>
  <c r="K98" i="2"/>
  <c r="H98" i="2"/>
  <c r="K97" i="2"/>
  <c r="H97" i="2"/>
  <c r="K96" i="2"/>
  <c r="H96" i="2"/>
  <c r="K95" i="2"/>
  <c r="H95" i="2"/>
  <c r="K94" i="2"/>
  <c r="H94" i="2"/>
  <c r="K93" i="2"/>
  <c r="H93" i="2"/>
  <c r="K92" i="2"/>
  <c r="H92" i="2"/>
  <c r="K91" i="2"/>
  <c r="H91" i="2"/>
  <c r="K90" i="2"/>
  <c r="H90" i="2"/>
  <c r="K89" i="2"/>
  <c r="H89" i="2"/>
  <c r="K88" i="2"/>
  <c r="H88" i="2"/>
  <c r="K87" i="2"/>
  <c r="H87" i="2"/>
  <c r="K86" i="2"/>
  <c r="H86" i="2"/>
  <c r="K85" i="2"/>
  <c r="H85" i="2"/>
  <c r="K84" i="2"/>
  <c r="H84" i="2"/>
  <c r="K83" i="2"/>
  <c r="H83" i="2"/>
  <c r="K82" i="2"/>
  <c r="H82" i="2"/>
  <c r="K81" i="2"/>
  <c r="H81" i="2"/>
  <c r="K80" i="2"/>
  <c r="H80" i="2"/>
  <c r="K79" i="2"/>
  <c r="H79" i="2"/>
  <c r="K78" i="2"/>
  <c r="H78" i="2"/>
  <c r="K77" i="2"/>
  <c r="H77" i="2"/>
  <c r="K76" i="2"/>
  <c r="H76" i="2"/>
  <c r="K75" i="2"/>
  <c r="H75" i="2"/>
  <c r="K74" i="2"/>
  <c r="H74" i="2"/>
  <c r="K73" i="2"/>
  <c r="H73" i="2"/>
  <c r="K72" i="2"/>
  <c r="H72" i="2"/>
  <c r="K71" i="2"/>
  <c r="H71" i="2"/>
  <c r="K70" i="2"/>
  <c r="H70" i="2"/>
  <c r="K69" i="2"/>
  <c r="H69" i="2"/>
  <c r="K68" i="2"/>
  <c r="H68" i="2"/>
  <c r="K67" i="2"/>
  <c r="J67" i="2"/>
  <c r="I67" i="2"/>
  <c r="H67" i="2"/>
  <c r="G67" i="2"/>
  <c r="F67" i="2"/>
  <c r="E67" i="2"/>
  <c r="D67" i="2"/>
  <c r="K66" i="2"/>
  <c r="H66" i="2"/>
  <c r="K65" i="2"/>
  <c r="H65" i="2"/>
  <c r="K64" i="2"/>
  <c r="H64" i="2"/>
  <c r="K63" i="2"/>
  <c r="H63" i="2"/>
  <c r="K62" i="2"/>
  <c r="H62" i="2"/>
  <c r="K61" i="2"/>
  <c r="H61" i="2"/>
  <c r="K60" i="2"/>
  <c r="H60" i="2"/>
  <c r="K59" i="2"/>
  <c r="H59" i="2"/>
  <c r="K58" i="2"/>
  <c r="H58" i="2"/>
  <c r="K57" i="2"/>
  <c r="H57" i="2"/>
  <c r="K56" i="2"/>
  <c r="H56" i="2"/>
  <c r="K55" i="2"/>
  <c r="H55" i="2"/>
  <c r="K54" i="2"/>
  <c r="H54" i="2"/>
  <c r="K53" i="2"/>
  <c r="J53" i="2"/>
  <c r="I53" i="2"/>
  <c r="H53" i="2"/>
  <c r="G53" i="2"/>
  <c r="F53" i="2"/>
  <c r="E53" i="2"/>
  <c r="D53" i="2"/>
  <c r="K52" i="2"/>
  <c r="H52" i="2"/>
  <c r="K51" i="2"/>
  <c r="H51" i="2"/>
  <c r="K50" i="2"/>
  <c r="H50" i="2"/>
  <c r="K49" i="2"/>
  <c r="H49" i="2"/>
  <c r="K48" i="2"/>
  <c r="H48" i="2"/>
  <c r="K47" i="2"/>
  <c r="H47" i="2"/>
  <c r="K46" i="2"/>
  <c r="J46" i="2"/>
  <c r="I46" i="2"/>
  <c r="H46" i="2"/>
  <c r="G46" i="2"/>
  <c r="F46" i="2"/>
  <c r="E46" i="2"/>
  <c r="D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H38" i="2"/>
  <c r="K37" i="2"/>
  <c r="J37" i="2"/>
  <c r="I37" i="2"/>
  <c r="H37" i="2"/>
  <c r="G37" i="2"/>
  <c r="F37" i="2"/>
  <c r="E37" i="2"/>
  <c r="D37" i="2"/>
  <c r="K36" i="2"/>
  <c r="H36" i="2"/>
  <c r="K35" i="2"/>
  <c r="H35" i="2"/>
  <c r="K34" i="2"/>
  <c r="H34" i="2"/>
  <c r="K33" i="2"/>
  <c r="H33" i="2"/>
  <c r="K32" i="2"/>
  <c r="H32" i="2"/>
  <c r="K31" i="2"/>
  <c r="H31" i="2"/>
  <c r="K30" i="2"/>
  <c r="H30" i="2"/>
  <c r="K29" i="2"/>
  <c r="H29" i="2"/>
  <c r="K28" i="2"/>
  <c r="H28" i="2"/>
  <c r="K27" i="2"/>
  <c r="H27" i="2"/>
  <c r="K26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K15" i="2"/>
  <c r="H15" i="2"/>
  <c r="K14" i="2"/>
  <c r="H14" i="2"/>
  <c r="K13" i="2"/>
  <c r="H13" i="2"/>
  <c r="K12" i="2"/>
  <c r="H12" i="2"/>
  <c r="K11" i="2"/>
  <c r="H11" i="2"/>
  <c r="K10" i="2"/>
  <c r="H10" i="2"/>
  <c r="K9" i="2"/>
  <c r="H9" i="2"/>
  <c r="K8" i="2"/>
  <c r="J8" i="2"/>
  <c r="I8" i="2"/>
  <c r="H8" i="2"/>
  <c r="G8" i="2"/>
  <c r="F8" i="2"/>
  <c r="E8" i="2"/>
  <c r="D8" i="2"/>
  <c r="K7" i="2"/>
  <c r="J7" i="2"/>
  <c r="I7" i="2"/>
  <c r="H7" i="2"/>
  <c r="G7" i="2"/>
  <c r="F7" i="2"/>
  <c r="E7" i="2"/>
  <c r="D7" i="2"/>
</calcChain>
</file>

<file path=xl/sharedStrings.xml><?xml version="1.0" encoding="utf-8"?>
<sst xmlns="http://schemas.openxmlformats.org/spreadsheetml/2006/main" count="737" uniqueCount="241">
  <si>
    <t>Bolsas de IC por curso</t>
  </si>
  <si>
    <t>Edital PIBIC nº 01/2025</t>
  </si>
  <si>
    <t xml:space="preserve">Edital PIBIC FAPITEC Nº 20 </t>
  </si>
  <si>
    <t>Unidade/Curso</t>
  </si>
  <si>
    <t>Mod.</t>
  </si>
  <si>
    <t>Turno</t>
  </si>
  <si>
    <t>Modalidade</t>
  </si>
  <si>
    <t>CNPq</t>
  </si>
  <si>
    <t>CNPq-AF</t>
  </si>
  <si>
    <t>POSGRAP</t>
  </si>
  <si>
    <t>Volunt</t>
  </si>
  <si>
    <t>Total</t>
  </si>
  <si>
    <t>FAPITEC</t>
  </si>
  <si>
    <t>Campus de São Cristóvão</t>
  </si>
  <si>
    <t>CCET</t>
  </si>
  <si>
    <t>Astronomia</t>
  </si>
  <si>
    <t>Bac</t>
  </si>
  <si>
    <t>Diurno</t>
  </si>
  <si>
    <t xml:space="preserve">Ciência da Computação </t>
  </si>
  <si>
    <t>Ciências Atuariais</t>
  </si>
  <si>
    <t>Noturno</t>
  </si>
  <si>
    <t>Engenharia Ambiental e Sanitária</t>
  </si>
  <si>
    <t>Engenharia Civil</t>
  </si>
  <si>
    <t>Engenharia de Alimentos</t>
  </si>
  <si>
    <t>Engenharia de Computação</t>
  </si>
  <si>
    <t>Engenharia de Materiais</t>
  </si>
  <si>
    <t>Engenharia de Petróleo</t>
  </si>
  <si>
    <t>Engenharia de Produção</t>
  </si>
  <si>
    <t>Engenharia Elétrica</t>
  </si>
  <si>
    <t>Engenharia Eletrônica</t>
  </si>
  <si>
    <t>Engenharia Mecânica</t>
  </si>
  <si>
    <t>Engenharia Química</t>
  </si>
  <si>
    <t>Estatística</t>
  </si>
  <si>
    <t>Física</t>
  </si>
  <si>
    <t>Lic</t>
  </si>
  <si>
    <t>FÍSICA: ASTROFÍSICA</t>
  </si>
  <si>
    <t>Física Médica</t>
  </si>
  <si>
    <t>Geologia</t>
  </si>
  <si>
    <t>Matemática</t>
  </si>
  <si>
    <t>Matemática Aplicada e Computacional</t>
  </si>
  <si>
    <t>Química</t>
  </si>
  <si>
    <t>Química Industrial</t>
  </si>
  <si>
    <t>Sistemas de Informação</t>
  </si>
  <si>
    <t>CCBS</t>
  </si>
  <si>
    <t>Ciências Biológicas</t>
  </si>
  <si>
    <t>Ecologia</t>
  </si>
  <si>
    <t>Educação Física</t>
  </si>
  <si>
    <t xml:space="preserve">Educação Física </t>
  </si>
  <si>
    <t>Farmácia</t>
  </si>
  <si>
    <t>Nutrição</t>
  </si>
  <si>
    <t>CCAA</t>
  </si>
  <si>
    <t>Engenharia Agrícola</t>
  </si>
  <si>
    <t>Engenharia Agronômica</t>
  </si>
  <si>
    <t>Engenharia de Pesca</t>
  </si>
  <si>
    <t>Engenharia Florestal</t>
  </si>
  <si>
    <t>Medicina Veterinária</t>
  </si>
  <si>
    <t>Zootecnia</t>
  </si>
  <si>
    <t>CCSA</t>
  </si>
  <si>
    <t>Administração</t>
  </si>
  <si>
    <t>Biblioteconomia e Documentação</t>
  </si>
  <si>
    <t>Ciências Contábeis</t>
  </si>
  <si>
    <t>Ciências Econômicas</t>
  </si>
  <si>
    <t>Direito</t>
  </si>
  <si>
    <t>Relações Internacionais</t>
  </si>
  <si>
    <t>Secretariado Executivo</t>
  </si>
  <si>
    <t>Serviço Social</t>
  </si>
  <si>
    <t>Turismo</t>
  </si>
  <si>
    <t>CECH</t>
  </si>
  <si>
    <t>Artes Visuais</t>
  </si>
  <si>
    <t>Ciência da Religião</t>
  </si>
  <si>
    <t>Ciências Sociais</t>
  </si>
  <si>
    <t>Ciências Sociais*</t>
  </si>
  <si>
    <t>Comunicação Social – Audiovisual</t>
  </si>
  <si>
    <t>Cinema e audiovisual</t>
  </si>
  <si>
    <t>Comunicação Social – Radialismo</t>
  </si>
  <si>
    <t xml:space="preserve">Design </t>
  </si>
  <si>
    <t>Filosofia</t>
  </si>
  <si>
    <t>Geografia</t>
  </si>
  <si>
    <t>História</t>
  </si>
  <si>
    <t>Jornalismo</t>
  </si>
  <si>
    <t>Português – Espanhol</t>
  </si>
  <si>
    <t>Portugu – Inglês</t>
  </si>
  <si>
    <t>Português – Inglês</t>
  </si>
  <si>
    <t>Letras – Língua Portuguesa</t>
  </si>
  <si>
    <t>Letras – Francês</t>
  </si>
  <si>
    <t>Letras – Português e Espanhol</t>
  </si>
  <si>
    <t>Português e Espanhol</t>
  </si>
  <si>
    <t>Letras – Português e Francês</t>
  </si>
  <si>
    <t>Letras – Português e Inglês</t>
  </si>
  <si>
    <t>Letras –  Inglês</t>
  </si>
  <si>
    <t>Letras – Libras</t>
  </si>
  <si>
    <t xml:space="preserve">Música </t>
  </si>
  <si>
    <t>Pedagogia</t>
  </si>
  <si>
    <t>Psicologia</t>
  </si>
  <si>
    <t>Publicidade e Propaganda</t>
  </si>
  <si>
    <t>Teatro</t>
  </si>
  <si>
    <t>Campus de Aracaju</t>
  </si>
  <si>
    <t>Enfermagem</t>
  </si>
  <si>
    <t>Fisioterapia</t>
  </si>
  <si>
    <t>Fonoaudiologia</t>
  </si>
  <si>
    <t>Medicina</t>
  </si>
  <si>
    <t>Odontologia</t>
  </si>
  <si>
    <t>Campus de Itabaiana</t>
  </si>
  <si>
    <t>Sistema de Informação</t>
  </si>
  <si>
    <t>Campus de Laranjeiras</t>
  </si>
  <si>
    <t>Arqueologia</t>
  </si>
  <si>
    <t>Arquitetura e Urbanismo</t>
  </si>
  <si>
    <t>Dança</t>
  </si>
  <si>
    <t>Museologia</t>
  </si>
  <si>
    <t>Campus de Lagarto</t>
  </si>
  <si>
    <t>Terapia Ocupacional</t>
  </si>
  <si>
    <t>Ensino a Distância</t>
  </si>
  <si>
    <t>Administração Pública</t>
  </si>
  <si>
    <t>Integral</t>
  </si>
  <si>
    <t>Campus do Sertão</t>
  </si>
  <si>
    <t>Agroindustria</t>
  </si>
  <si>
    <t>TOTAL DA UFS</t>
  </si>
  <si>
    <t xml:space="preserve">Fonte: COPES/POSGRAP </t>
  </si>
  <si>
    <t>Situação posicional: dezembro de cada ano</t>
  </si>
  <si>
    <t>**Curso em extinção</t>
  </si>
  <si>
    <t>Bolsa IC por depto</t>
  </si>
  <si>
    <t>Unidade/Departamento</t>
  </si>
  <si>
    <t>PIBIC/FAPITEC</t>
  </si>
  <si>
    <t>Departamento de Ciência e Engenharia de Materiais</t>
  </si>
  <si>
    <t>Departamento de Computação</t>
  </si>
  <si>
    <t>Departamento de Engenharia Civil</t>
  </si>
  <si>
    <t>Departamento de Engenharia de Produção</t>
  </si>
  <si>
    <t>Departamento de Engenharia Elétrica</t>
  </si>
  <si>
    <t>Departamento de Engenharia Mecânica</t>
  </si>
  <si>
    <t>Departamento de Engenharia Química</t>
  </si>
  <si>
    <t>Departamento de Estatística e Ciências Atuariais</t>
  </si>
  <si>
    <t xml:space="preserve">Departamento de Física </t>
  </si>
  <si>
    <t>Departamento de Geologia</t>
  </si>
  <si>
    <t>Departamento de Matemática</t>
  </si>
  <si>
    <t>Departamento de Química</t>
  </si>
  <si>
    <t>Departamento de Tecnologia de Alimentos</t>
  </si>
  <si>
    <t>Núcleo de Engenharia Ambiental</t>
  </si>
  <si>
    <t>Núcleo de Graduação em Engenharia de Petróleo</t>
  </si>
  <si>
    <t>Departamento de Biologia</t>
  </si>
  <si>
    <t>Departamento de Ecologia</t>
  </si>
  <si>
    <t>Departamento de Educação Física</t>
  </si>
  <si>
    <t>Departamento de Farmácia</t>
  </si>
  <si>
    <t>Departamento de Fisiologia</t>
  </si>
  <si>
    <t>Departamento de Morfologia</t>
  </si>
  <si>
    <t>Departamento de Nutrição</t>
  </si>
  <si>
    <t>Departamento de Ciências Florestais</t>
  </si>
  <si>
    <t>Departamento de Engenharia Agrícola</t>
  </si>
  <si>
    <t>Departamento de Engenharia Agronômica</t>
  </si>
  <si>
    <t>Departamento de Engenharia de Pesca e Aquicultura</t>
  </si>
  <si>
    <t>Departamento de Medicina Veterinária</t>
  </si>
  <si>
    <t>Departamento de Zootecnia</t>
  </si>
  <si>
    <t>Bolsistas de iniciação científica por departamento</t>
  </si>
  <si>
    <t>(continuação)</t>
  </si>
  <si>
    <t>Departamento de Administração</t>
  </si>
  <si>
    <t>Departamento de Ciência da Informação</t>
  </si>
  <si>
    <t>Departamento de Ciências Contábeis</t>
  </si>
  <si>
    <t>Departamento de Direito</t>
  </si>
  <si>
    <t>Departamento de Economia</t>
  </si>
  <si>
    <t>Departamento de Relações Internacionais</t>
  </si>
  <si>
    <t>Departamento de Secretariado Executivo</t>
  </si>
  <si>
    <t>Departamento de Serviço Social</t>
  </si>
  <si>
    <t>Núcleo de Turismo</t>
  </si>
  <si>
    <t>Departamento de Artes Visuais e Design</t>
  </si>
  <si>
    <t>Departamento de Ciências Sociais</t>
  </si>
  <si>
    <t>Departamento de Comunicação Social</t>
  </si>
  <si>
    <t>Departamento de Educação</t>
  </si>
  <si>
    <t>Departamento de Filosofia</t>
  </si>
  <si>
    <t>Departamento de Geografia</t>
  </si>
  <si>
    <t>Departamento de História</t>
  </si>
  <si>
    <t>Departamento de Letras</t>
  </si>
  <si>
    <t>Departamento de Letras Estrangeiras</t>
  </si>
  <si>
    <t>Departamento de Letras Vernáculas</t>
  </si>
  <si>
    <t>Departamento de Letras Libras</t>
  </si>
  <si>
    <t>Departamento de Música</t>
  </si>
  <si>
    <t>Departamento de Psicologia</t>
  </si>
  <si>
    <t>Núcleo de Graduação em Ciências da Religião</t>
  </si>
  <si>
    <t>Núcleo de Teatro</t>
  </si>
  <si>
    <t>Departamento de Enfermagem</t>
  </si>
  <si>
    <t>Departamento de Fisioterapia</t>
  </si>
  <si>
    <t>Departamento de Fonoaudiologia</t>
  </si>
  <si>
    <t>Departamento de Medicina</t>
  </si>
  <si>
    <t>Departamento de Odontologia</t>
  </si>
  <si>
    <t>Departamento de Biociências</t>
  </si>
  <si>
    <t>Departamento de Física</t>
  </si>
  <si>
    <t>Departamento de Sistemas de Informação</t>
  </si>
  <si>
    <t>Departamento de Arqueologia</t>
  </si>
  <si>
    <t>Departamento de Arquitetura e Urbanismo</t>
  </si>
  <si>
    <t>Departamento de Dança</t>
  </si>
  <si>
    <t>Departamento de Museologia</t>
  </si>
  <si>
    <t>Departamento de Educação em Saúde</t>
  </si>
  <si>
    <t>Departamento de Terapia Ocupacional</t>
  </si>
  <si>
    <t>Núcleo de Graduação de Agroindústria</t>
  </si>
  <si>
    <t>Núcleo de Graduação de Agronomia</t>
  </si>
  <si>
    <t>Núcleo de Graduação em Educação em Ciências Agrárias e da Terra</t>
  </si>
  <si>
    <t>Núcleo de Graduação em Medicina Veterinária</t>
  </si>
  <si>
    <t>Núcleo de Graduação em Zootecnia</t>
  </si>
  <si>
    <t>CODAP</t>
  </si>
  <si>
    <t>PROGRAMA DE PÓS-GRADUAÇÃO</t>
  </si>
  <si>
    <t>PROGRAMA DE PÓS-GRADUAÇÃO EM SERVIÇO SOCIAL</t>
  </si>
  <si>
    <t>PROGRAMA DE PÓS-GRADUAÇÃO EM ENGENHARIA CIVIL</t>
  </si>
  <si>
    <t>PROGRAMA DE PÓS-GRADUAÇÃO EM AGRICULTURA E BIODIVERSIDADE</t>
  </si>
  <si>
    <t>PROGRAMA DE PÓS-GRADUAÇÃO EM QUÍMICA</t>
  </si>
  <si>
    <t>Projetos de IC por depto (novo)</t>
  </si>
  <si>
    <t>Projetos</t>
  </si>
  <si>
    <t>Orientadores</t>
  </si>
  <si>
    <t>Núcleo de Engenharia de Petróleo</t>
  </si>
  <si>
    <t>Projetos de iniciação científica por departamento</t>
  </si>
  <si>
    <t>Departamento de Artes e Comunicação Social</t>
  </si>
  <si>
    <t>DEPARTAMENTO DE LETRAS ESTRANGEIRAS</t>
  </si>
  <si>
    <t>PROGRAMA DE PÓS-GRADUAÇÃO EM CIÊNCIA E ENGENHARIA DE MATERIAIS</t>
  </si>
  <si>
    <t>PROGRAMA DE PÓS-GRADUAÇÃO EM ECOLOGIA E CONSERVAÇÃO</t>
  </si>
  <si>
    <t>PROGRAMA DE PÓS-GRADUAÇÃO EM ENSINO</t>
  </si>
  <si>
    <t>VICE-DIREÇÃO LAGARTO</t>
  </si>
  <si>
    <t>DIVISÃO ACADÊMICA DO CAMPUS DE LAGARTO</t>
  </si>
  <si>
    <t>COORDENAÇÃO DE ASSISTENCIA E INTEGRAÇÃO DO ESTUDANTE</t>
  </si>
  <si>
    <t>DIVISÃO DE PROGRAMAS DE ASSISTÊNCIA E INTEGRAÇÃO</t>
  </si>
  <si>
    <t>FUNDAÇÃO UNIVERSIDADE FEDERAL DE SERGIPE</t>
  </si>
  <si>
    <t>CAMPUS DE LARANJEIRAS</t>
  </si>
  <si>
    <t>CAMPUS DO SERTÃO</t>
  </si>
  <si>
    <t>CENTRO DE CIÊNCIAS EXATAS E TECNOLOGIA</t>
  </si>
  <si>
    <t>CENTRO DE CIENCIAS SOCIAIS APLICADAS</t>
  </si>
  <si>
    <t>CAMPUS PROFESSOR ALBERTO CARVALHO</t>
  </si>
  <si>
    <t>COLÉGIO DE APLICAÇÃO</t>
  </si>
  <si>
    <t>PRÓ-REITORIA DE ASSUNTOS ESTUDANTIS</t>
  </si>
  <si>
    <t>Produção científica da UFS</t>
  </si>
  <si>
    <t>Descrição</t>
  </si>
  <si>
    <t>Produção Lattes</t>
  </si>
  <si>
    <t>Artigo,Trabalhos Completos, Resumos e Smilares</t>
  </si>
  <si>
    <t>Capítulo de Livros</t>
  </si>
  <si>
    <t>Livros publicados</t>
  </si>
  <si>
    <t>69</t>
  </si>
  <si>
    <t>Grupos de Pesquisa Certificados</t>
  </si>
  <si>
    <t>Patentes</t>
  </si>
  <si>
    <t>INFORMAÇÃO DA CINTTEC</t>
  </si>
  <si>
    <t>Maquetes, Protótipos, Softwares e Outros</t>
  </si>
  <si>
    <t>Fonte: POSGRAP</t>
  </si>
  <si>
    <t>PIBIC-EM (CODAP)</t>
  </si>
  <si>
    <t>Ano</t>
  </si>
  <si>
    <t>Docentes</t>
  </si>
  <si>
    <t>Bolsa CNPq</t>
  </si>
  <si>
    <t>Bolsa Voluntária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</si>
</sst>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>
    <font>
      <sz val="10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b/>
      <sz val="12"/>
      <color theme="1"/>
      <name val="Arial"/>
      <charset val="134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7"/>
      <color theme="1"/>
      <name val="Arial"/>
      <charset val="134"/>
    </font>
    <font>
      <sz val="8"/>
      <name val="Arial"/>
      <charset val="134"/>
    </font>
    <font>
      <b/>
      <sz val="14"/>
      <name val="Arial"/>
      <charset val="134"/>
    </font>
    <font>
      <b/>
      <sz val="12"/>
      <name val="Arial"/>
      <charset val="134"/>
    </font>
    <font>
      <b/>
      <sz val="9"/>
      <name val="Arial"/>
      <charset val="134"/>
    </font>
    <font>
      <b/>
      <sz val="8"/>
      <name val="Arial"/>
      <charset val="134"/>
    </font>
    <font>
      <b/>
      <sz val="9.5"/>
      <name val="Arial"/>
      <charset val="134"/>
    </font>
    <font>
      <sz val="10"/>
      <name val="Arial"/>
    </font>
    <font>
      <sz val="7"/>
      <name val="Arial"/>
      <charset val="134"/>
    </font>
    <font>
      <b/>
      <sz val="8"/>
      <color rgb="FFFF0000"/>
      <name val="Arial"/>
      <charset val="134"/>
    </font>
    <font>
      <sz val="10"/>
      <color rgb="FFFF0000"/>
      <name val="Arial"/>
      <charset val="134"/>
    </font>
    <font>
      <sz val="7"/>
      <color rgb="FFFF0000"/>
      <name val="Arial"/>
      <charset val="134"/>
    </font>
    <font>
      <sz val="9"/>
      <color theme="1" tint="4.9989318521683403E-2"/>
      <name val="Arial"/>
      <charset val="13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theme="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auto="1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theme="0" tint="-0.499984740745262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theme="0" tint="-0.499984740745262"/>
      </right>
      <top style="thin">
        <color indexed="23"/>
      </top>
      <bottom style="thin">
        <color indexed="55"/>
      </bottom>
      <diagonal/>
    </border>
    <border>
      <left/>
      <right style="thin">
        <color theme="0" tint="-0.499984740745262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auto="1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6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/>
      <right/>
      <top style="thin">
        <color indexed="23"/>
      </top>
      <bottom style="thin">
        <color indexed="55"/>
      </bottom>
      <diagonal/>
    </border>
    <border>
      <left/>
      <right/>
      <top style="thin">
        <color indexed="23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55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0" fontId="22" fillId="0" borderId="0"/>
  </cellStyleXfs>
  <cellXfs count="1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4" borderId="0" xfId="0" applyFont="1" applyFill="1"/>
    <xf numFmtId="0" fontId="0" fillId="4" borderId="0" xfId="0" applyFill="1"/>
    <xf numFmtId="0" fontId="5" fillId="4" borderId="0" xfId="0" applyFont="1" applyFill="1"/>
    <xf numFmtId="0" fontId="5" fillId="4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6" fillId="5" borderId="3" xfId="0" applyFont="1" applyFill="1" applyBorder="1"/>
    <xf numFmtId="164" fontId="6" fillId="5" borderId="4" xfId="1" applyNumberFormat="1" applyFont="1" applyFill="1" applyBorder="1"/>
    <xf numFmtId="0" fontId="7" fillId="4" borderId="3" xfId="0" applyFont="1" applyFill="1" applyBorder="1"/>
    <xf numFmtId="164" fontId="7" fillId="4" borderId="4" xfId="1" applyNumberFormat="1" applyFont="1" applyFill="1" applyBorder="1"/>
    <xf numFmtId="164" fontId="7" fillId="4" borderId="4" xfId="1" applyNumberFormat="1" applyFont="1" applyFill="1" applyBorder="1" applyAlignment="1">
      <alignment horizontal="right"/>
    </xf>
    <xf numFmtId="0" fontId="8" fillId="6" borderId="1" xfId="2" applyFont="1" applyFill="1" applyBorder="1" applyAlignment="1">
      <alignment horizontal="left"/>
    </xf>
    <xf numFmtId="0" fontId="8" fillId="6" borderId="1" xfId="2" applyFont="1" applyFill="1" applyBorder="1" applyAlignment="1">
      <alignment horizontal="center"/>
    </xf>
    <xf numFmtId="0" fontId="9" fillId="4" borderId="0" xfId="0" applyFont="1" applyFill="1"/>
    <xf numFmtId="0" fontId="9" fillId="4" borderId="0" xfId="0" applyFont="1" applyFill="1" applyAlignment="1">
      <alignment horizontal="right"/>
    </xf>
    <xf numFmtId="0" fontId="10" fillId="0" borderId="0" xfId="0" applyFont="1"/>
    <xf numFmtId="0" fontId="13" fillId="7" borderId="15" xfId="0" applyFont="1" applyFill="1" applyBorder="1" applyAlignment="1">
      <alignment horizontal="center"/>
    </xf>
    <xf numFmtId="0" fontId="14" fillId="7" borderId="14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5" fillId="7" borderId="15" xfId="0" applyFont="1" applyFill="1" applyBorder="1" applyAlignment="1">
      <alignment vertical="center"/>
    </xf>
    <xf numFmtId="0" fontId="13" fillId="7" borderId="17" xfId="0" applyFont="1" applyFill="1" applyBorder="1" applyAlignment="1">
      <alignment horizontal="right"/>
    </xf>
    <xf numFmtId="0" fontId="13" fillId="7" borderId="15" xfId="0" applyFont="1" applyFill="1" applyBorder="1" applyAlignment="1">
      <alignment horizontal="right"/>
    </xf>
    <xf numFmtId="0" fontId="13" fillId="7" borderId="15" xfId="0" applyFont="1" applyFill="1" applyBorder="1" applyAlignment="1">
      <alignment vertical="center"/>
    </xf>
    <xf numFmtId="0" fontId="13" fillId="7" borderId="14" xfId="0" applyFont="1" applyFill="1" applyBorder="1" applyAlignment="1">
      <alignment horizontal="right"/>
    </xf>
    <xf numFmtId="0" fontId="8" fillId="0" borderId="18" xfId="0" applyFont="1" applyBorder="1"/>
    <xf numFmtId="0" fontId="16" fillId="0" borderId="18" xfId="0" applyFont="1" applyBorder="1" applyAlignment="1">
      <alignment vertical="center"/>
    </xf>
    <xf numFmtId="0" fontId="8" fillId="0" borderId="19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16" fillId="0" borderId="17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8" fillId="0" borderId="0" xfId="0" applyFont="1"/>
    <xf numFmtId="0" fontId="16" fillId="0" borderId="21" xfId="0" applyFont="1" applyBorder="1" applyAlignment="1">
      <alignment vertical="center"/>
    </xf>
    <xf numFmtId="0" fontId="8" fillId="0" borderId="22" xfId="0" applyFont="1" applyBorder="1"/>
    <xf numFmtId="0" fontId="16" fillId="0" borderId="0" xfId="0" applyFont="1" applyAlignment="1">
      <alignment vertical="center"/>
    </xf>
    <xf numFmtId="0" fontId="8" fillId="0" borderId="17" xfId="0" applyFont="1" applyBorder="1"/>
    <xf numFmtId="0" fontId="8" fillId="0" borderId="15" xfId="0" applyFont="1" applyBorder="1"/>
    <xf numFmtId="0" fontId="8" fillId="0" borderId="22" xfId="0" applyFont="1" applyBorder="1" applyAlignment="1">
      <alignment horizontal="left"/>
    </xf>
    <xf numFmtId="0" fontId="13" fillId="7" borderId="15" xfId="0" applyFont="1" applyFill="1" applyBorder="1"/>
    <xf numFmtId="0" fontId="13" fillId="7" borderId="14" xfId="0" applyFont="1" applyFill="1" applyBorder="1"/>
    <xf numFmtId="0" fontId="8" fillId="0" borderId="23" xfId="0" applyFont="1" applyBorder="1"/>
    <xf numFmtId="0" fontId="8" fillId="0" borderId="24" xfId="0" applyFont="1" applyBorder="1"/>
    <xf numFmtId="0" fontId="12" fillId="0" borderId="0" xfId="0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right"/>
    </xf>
    <xf numFmtId="0" fontId="14" fillId="7" borderId="14" xfId="0" applyFont="1" applyFill="1" applyBorder="1" applyAlignment="1">
      <alignment horizontal="right"/>
    </xf>
    <xf numFmtId="0" fontId="14" fillId="7" borderId="15" xfId="0" applyFont="1" applyFill="1" applyBorder="1" applyAlignment="1">
      <alignment horizontal="right"/>
    </xf>
    <xf numFmtId="0" fontId="15" fillId="7" borderId="22" xfId="0" applyFont="1" applyFill="1" applyBorder="1"/>
    <xf numFmtId="0" fontId="8" fillId="0" borderId="26" xfId="0" applyFont="1" applyBorder="1"/>
    <xf numFmtId="0" fontId="15" fillId="7" borderId="27" xfId="0" applyFont="1" applyFill="1" applyBorder="1"/>
    <xf numFmtId="0" fontId="13" fillId="7" borderId="17" xfId="0" applyFont="1" applyFill="1" applyBorder="1"/>
    <xf numFmtId="0" fontId="8" fillId="0" borderId="27" xfId="0" applyFont="1" applyBorder="1"/>
    <xf numFmtId="4" fontId="15" fillId="5" borderId="15" xfId="0" applyNumberFormat="1" applyFont="1" applyFill="1" applyBorder="1"/>
    <xf numFmtId="0" fontId="1" fillId="7" borderId="19" xfId="0" applyFont="1" applyFill="1" applyBorder="1" applyAlignment="1">
      <alignment vertical="center"/>
    </xf>
    <xf numFmtId="0" fontId="13" fillId="7" borderId="28" xfId="0" applyFont="1" applyFill="1" applyBorder="1"/>
    <xf numFmtId="0" fontId="8" fillId="0" borderId="28" xfId="0" applyFont="1" applyBorder="1"/>
    <xf numFmtId="0" fontId="8" fillId="0" borderId="29" xfId="0" applyFont="1" applyBorder="1"/>
    <xf numFmtId="0" fontId="15" fillId="7" borderId="29" xfId="0" applyFont="1" applyFill="1" applyBorder="1" applyAlignment="1">
      <alignment vertical="center"/>
    </xf>
    <xf numFmtId="0" fontId="13" fillId="0" borderId="28" xfId="0" applyFont="1" applyBorder="1"/>
    <xf numFmtId="0" fontId="13" fillId="0" borderId="29" xfId="0" applyFont="1" applyBorder="1"/>
    <xf numFmtId="0" fontId="15" fillId="7" borderId="19" xfId="0" applyFont="1" applyFill="1" applyBorder="1" applyAlignment="1">
      <alignment vertical="center"/>
    </xf>
    <xf numFmtId="0" fontId="13" fillId="7" borderId="30" xfId="0" applyFont="1" applyFill="1" applyBorder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7" borderId="31" xfId="0" applyFont="1" applyFill="1" applyBorder="1" applyAlignment="1">
      <alignment horizontal="right"/>
    </xf>
    <xf numFmtId="0" fontId="18" fillId="7" borderId="11" xfId="0" applyFont="1" applyFill="1" applyBorder="1" applyAlignment="1">
      <alignment horizontal="right"/>
    </xf>
    <xf numFmtId="0" fontId="10" fillId="7" borderId="11" xfId="0" applyFont="1" applyFill="1" applyBorder="1" applyAlignment="1">
      <alignment horizontal="right"/>
    </xf>
    <xf numFmtId="0" fontId="13" fillId="7" borderId="22" xfId="0" applyFont="1" applyFill="1" applyBorder="1" applyAlignment="1">
      <alignment horizontal="right"/>
    </xf>
    <xf numFmtId="0" fontId="8" fillId="0" borderId="32" xfId="0" applyFont="1" applyBorder="1"/>
    <xf numFmtId="0" fontId="8" fillId="0" borderId="33" xfId="0" applyFont="1" applyBorder="1"/>
    <xf numFmtId="0" fontId="18" fillId="7" borderId="14" xfId="0" applyFont="1" applyFill="1" applyBorder="1" applyAlignment="1">
      <alignment horizontal="right"/>
    </xf>
    <xf numFmtId="0" fontId="10" fillId="7" borderId="15" xfId="0" applyFont="1" applyFill="1" applyBorder="1" applyAlignment="1">
      <alignment horizontal="right"/>
    </xf>
    <xf numFmtId="0" fontId="15" fillId="7" borderId="15" xfId="0" applyFont="1" applyFill="1" applyBorder="1"/>
    <xf numFmtId="0" fontId="19" fillId="0" borderId="0" xfId="0" applyFont="1"/>
    <xf numFmtId="0" fontId="20" fillId="0" borderId="0" xfId="0" applyFont="1" applyAlignment="1">
      <alignment horizontal="right" vertical="center"/>
    </xf>
    <xf numFmtId="0" fontId="8" fillId="5" borderId="18" xfId="0" applyFont="1" applyFill="1" applyBorder="1"/>
    <xf numFmtId="0" fontId="13" fillId="0" borderId="0" xfId="0" applyFont="1"/>
    <xf numFmtId="0" fontId="1" fillId="7" borderId="15" xfId="0" applyFont="1" applyFill="1" applyBorder="1" applyAlignment="1">
      <alignment vertical="center"/>
    </xf>
    <xf numFmtId="0" fontId="13" fillId="7" borderId="34" xfId="0" applyFont="1" applyFill="1" applyBorder="1" applyAlignment="1">
      <alignment horizontal="center"/>
    </xf>
    <xf numFmtId="0" fontId="13" fillId="7" borderId="35" xfId="0" applyFont="1" applyFill="1" applyBorder="1" applyAlignment="1">
      <alignment horizontal="center"/>
    </xf>
    <xf numFmtId="0" fontId="0" fillId="7" borderId="35" xfId="0" applyFill="1" applyBorder="1"/>
    <xf numFmtId="0" fontId="0" fillId="7" borderId="36" xfId="0" applyFill="1" applyBorder="1"/>
    <xf numFmtId="0" fontId="13" fillId="7" borderId="36" xfId="0" applyFont="1" applyFill="1" applyBorder="1" applyAlignment="1">
      <alignment horizontal="center"/>
    </xf>
    <xf numFmtId="0" fontId="0" fillId="7" borderId="15" xfId="0" applyFill="1" applyBorder="1" applyAlignment="1">
      <alignment vertical="center"/>
    </xf>
    <xf numFmtId="0" fontId="18" fillId="7" borderId="15" xfId="0" applyFont="1" applyFill="1" applyBorder="1" applyAlignment="1">
      <alignment horizontal="right"/>
    </xf>
    <xf numFmtId="0" fontId="8" fillId="0" borderId="37" xfId="0" applyFont="1" applyBorder="1"/>
    <xf numFmtId="0" fontId="8" fillId="0" borderId="38" xfId="0" applyFont="1" applyBorder="1"/>
    <xf numFmtId="0" fontId="8" fillId="0" borderId="39" xfId="0" applyFont="1" applyBorder="1"/>
    <xf numFmtId="0" fontId="8" fillId="0" borderId="40" xfId="0" applyFont="1" applyBorder="1"/>
    <xf numFmtId="0" fontId="8" fillId="0" borderId="41" xfId="0" applyFont="1" applyBorder="1"/>
    <xf numFmtId="0" fontId="8" fillId="0" borderId="2" xfId="0" applyFont="1" applyBorder="1"/>
    <xf numFmtId="0" fontId="13" fillId="7" borderId="22" xfId="0" applyFont="1" applyFill="1" applyBorder="1"/>
    <xf numFmtId="0" fontId="6" fillId="7" borderId="15" xfId="0" applyFont="1" applyFill="1" applyBorder="1" applyAlignment="1">
      <alignment horizontal="right"/>
    </xf>
    <xf numFmtId="3" fontId="13" fillId="7" borderId="15" xfId="0" applyNumberFormat="1" applyFont="1" applyFill="1" applyBorder="1"/>
    <xf numFmtId="0" fontId="8" fillId="0" borderId="42" xfId="0" applyFont="1" applyBorder="1"/>
    <xf numFmtId="0" fontId="8" fillId="0" borderId="43" xfId="0" applyFont="1" applyBorder="1"/>
    <xf numFmtId="0" fontId="8" fillId="0" borderId="44" xfId="0" applyFont="1" applyBorder="1"/>
    <xf numFmtId="0" fontId="8" fillId="0" borderId="45" xfId="0" applyFont="1" applyBorder="1"/>
    <xf numFmtId="0" fontId="1" fillId="7" borderId="15" xfId="0" applyFont="1" applyFill="1" applyBorder="1"/>
    <xf numFmtId="0" fontId="8" fillId="0" borderId="46" xfId="0" applyFont="1" applyBorder="1"/>
    <xf numFmtId="0" fontId="13" fillId="0" borderId="45" xfId="0" applyFont="1" applyBorder="1"/>
    <xf numFmtId="3" fontId="13" fillId="7" borderId="45" xfId="0" applyNumberFormat="1" applyFont="1" applyFill="1" applyBorder="1"/>
    <xf numFmtId="0" fontId="21" fillId="0" borderId="1" xfId="0" applyFont="1" applyBorder="1"/>
    <xf numFmtId="3" fontId="13" fillId="7" borderId="14" xfId="0" applyNumberFormat="1" applyFont="1" applyFill="1" applyBorder="1"/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7" borderId="21" xfId="0" applyFont="1" applyFill="1" applyBorder="1" applyAlignment="1">
      <alignment horizontal="center"/>
    </xf>
    <xf numFmtId="0" fontId="13" fillId="7" borderId="9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3" fillId="7" borderId="14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left" vertical="center"/>
    </xf>
    <xf numFmtId="0" fontId="1" fillId="7" borderId="16" xfId="0" applyFont="1" applyFill="1" applyBorder="1" applyAlignment="1">
      <alignment horizontal="left" vertical="center"/>
    </xf>
    <xf numFmtId="0" fontId="1" fillId="7" borderId="25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/>
    </xf>
    <xf numFmtId="0" fontId="16" fillId="0" borderId="42" xfId="0" applyFont="1" applyBorder="1" applyAlignment="1">
      <alignment vertical="center"/>
    </xf>
  </cellXfs>
  <cellStyles count="3">
    <cellStyle name="Normal" xfId="0" builtinId="0"/>
    <cellStyle name="Normal 2" xfId="2" xr:uid="{00000000-0005-0000-0000-000031000000}"/>
    <cellStyle name="Vírgula" xfId="1" builtinId="3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4"/>
  <sheetViews>
    <sheetView showGridLines="0" tabSelected="1" zoomScale="120" zoomScaleNormal="120" workbookViewId="0">
      <pane ySplit="6" topLeftCell="A7" activePane="bottomLeft" state="frozen"/>
      <selection pane="bottomLeft" activeCell="L3" sqref="L3"/>
    </sheetView>
  </sheetViews>
  <sheetFormatPr defaultColWidth="9" defaultRowHeight="12" customHeight="1"/>
  <cols>
    <col min="1" max="1" width="27.85546875" style="22" customWidth="1"/>
    <col min="2" max="2" width="6" style="22" customWidth="1"/>
    <col min="3" max="3" width="7" style="22" customWidth="1"/>
    <col min="4" max="4" width="11.28515625" customWidth="1"/>
    <col min="5" max="5" width="9" customWidth="1"/>
    <col min="6" max="6" width="8.7109375" customWidth="1"/>
    <col min="7" max="7" width="9.7109375" customWidth="1"/>
    <col min="8" max="8" width="9.28515625" customWidth="1"/>
    <col min="9" max="9" width="16" customWidth="1"/>
    <col min="10" max="10" width="22.5703125" customWidth="1"/>
    <col min="11" max="11" width="21.7109375" customWidth="1"/>
  </cols>
  <sheetData>
    <row r="1" spans="1:11" ht="12" customHeight="1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</row>
    <row r="2" spans="1:11" s="38" customFormat="1" ht="23.1" customHeight="1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s="38" customFormat="1" ht="35.1" customHeight="1">
      <c r="A3" s="111" t="s">
        <v>1</v>
      </c>
      <c r="B3" s="111"/>
      <c r="C3" s="111"/>
      <c r="D3" s="111"/>
      <c r="E3" s="111"/>
      <c r="F3" s="111"/>
      <c r="G3" s="111"/>
      <c r="H3" s="111"/>
      <c r="I3" s="112" t="s">
        <v>2</v>
      </c>
      <c r="J3" s="112"/>
      <c r="K3" s="112"/>
    </row>
    <row r="4" spans="1:11" s="38" customFormat="1" ht="12.75">
      <c r="A4" s="84" t="s">
        <v>3</v>
      </c>
      <c r="B4" s="84" t="s">
        <v>4</v>
      </c>
      <c r="C4" s="84" t="s">
        <v>5</v>
      </c>
      <c r="D4" s="85">
        <v>2025</v>
      </c>
      <c r="E4" s="86"/>
      <c r="F4" s="87"/>
      <c r="G4" s="87"/>
      <c r="H4" s="88"/>
      <c r="I4" s="23"/>
      <c r="J4" s="23"/>
      <c r="K4" s="23"/>
    </row>
    <row r="5" spans="1:11" s="38" customFormat="1" ht="11.25" customHeight="1">
      <c r="A5" s="84"/>
      <c r="B5" s="84"/>
      <c r="C5" s="84"/>
      <c r="D5" s="85" t="s">
        <v>6</v>
      </c>
      <c r="E5" s="86"/>
      <c r="F5" s="86"/>
      <c r="G5" s="86"/>
      <c r="H5" s="89"/>
      <c r="I5" s="23"/>
      <c r="J5" s="23"/>
      <c r="K5" s="23"/>
    </row>
    <row r="6" spans="1:11" s="38" customFormat="1" ht="11.25" customHeight="1">
      <c r="A6" s="90"/>
      <c r="B6" s="90"/>
      <c r="C6" s="90"/>
      <c r="D6" s="77" t="s">
        <v>7</v>
      </c>
      <c r="E6" s="77" t="s">
        <v>8</v>
      </c>
      <c r="F6" s="91" t="s">
        <v>9</v>
      </c>
      <c r="G6" s="91" t="s">
        <v>10</v>
      </c>
      <c r="H6" s="53" t="s">
        <v>11</v>
      </c>
      <c r="I6" s="72" t="s">
        <v>12</v>
      </c>
      <c r="J6" s="72" t="s">
        <v>10</v>
      </c>
      <c r="K6" s="53" t="s">
        <v>11</v>
      </c>
    </row>
    <row r="7" spans="1:11" s="83" customFormat="1" ht="12.75">
      <c r="A7" s="26" t="s">
        <v>13</v>
      </c>
      <c r="B7" s="29"/>
      <c r="C7" s="29"/>
      <c r="D7" s="30">
        <f t="shared" ref="D7:F7" si="0">SUM(D8,D37,D53,D67,D46)</f>
        <v>209</v>
      </c>
      <c r="E7" s="28">
        <f t="shared" si="0"/>
        <v>8</v>
      </c>
      <c r="F7" s="28">
        <f t="shared" si="0"/>
        <v>175</v>
      </c>
      <c r="G7" s="28">
        <f t="shared" ref="G7:K7" si="1">SUM(G8,G37,G53,G67,G46)</f>
        <v>344</v>
      </c>
      <c r="H7" s="74">
        <f t="shared" si="1"/>
        <v>736</v>
      </c>
      <c r="I7" s="99">
        <f t="shared" si="1"/>
        <v>46</v>
      </c>
      <c r="J7" s="99">
        <f t="shared" si="1"/>
        <v>45</v>
      </c>
      <c r="K7" s="74">
        <f t="shared" si="1"/>
        <v>91</v>
      </c>
    </row>
    <row r="8" spans="1:11" s="1" customFormat="1" ht="12.75">
      <c r="A8" s="29" t="s">
        <v>14</v>
      </c>
      <c r="B8" s="29"/>
      <c r="C8" s="84"/>
      <c r="D8" s="30">
        <f>SUM(D9:D36)</f>
        <v>68</v>
      </c>
      <c r="E8" s="28">
        <f>SUM(E9:E36)</f>
        <v>2</v>
      </c>
      <c r="F8" s="28">
        <f>SUM(F9:F36)</f>
        <v>60</v>
      </c>
      <c r="G8" s="28">
        <f>SUM(G9:G36)</f>
        <v>110</v>
      </c>
      <c r="H8" s="28">
        <f>SUM(H9:H36)</f>
        <v>240</v>
      </c>
      <c r="I8" s="100">
        <f t="shared" ref="I8:K8" si="2">SUM(I9:I36)</f>
        <v>20</v>
      </c>
      <c r="J8" s="28">
        <f t="shared" si="2"/>
        <v>15</v>
      </c>
      <c r="K8" s="28">
        <f t="shared" si="2"/>
        <v>35</v>
      </c>
    </row>
    <row r="9" spans="1:11">
      <c r="A9" s="43" t="s">
        <v>15</v>
      </c>
      <c r="B9" s="43" t="s">
        <v>16</v>
      </c>
      <c r="C9" s="40" t="s">
        <v>17</v>
      </c>
      <c r="D9" s="92">
        <v>0</v>
      </c>
      <c r="E9" s="31">
        <v>0</v>
      </c>
      <c r="F9" s="31">
        <v>0</v>
      </c>
      <c r="G9" s="31">
        <v>0</v>
      </c>
      <c r="H9" s="31">
        <f>SUM(D9:G9)</f>
        <v>0</v>
      </c>
      <c r="I9" s="101">
        <v>0</v>
      </c>
      <c r="J9" s="31">
        <v>0</v>
      </c>
      <c r="K9" s="31">
        <f>SUM(I9:J9)</f>
        <v>0</v>
      </c>
    </row>
    <row r="10" spans="1:11">
      <c r="A10" s="48" t="s">
        <v>18</v>
      </c>
      <c r="B10" s="48" t="s">
        <v>16</v>
      </c>
      <c r="C10" s="40" t="s">
        <v>17</v>
      </c>
      <c r="D10" s="92">
        <v>3</v>
      </c>
      <c r="E10" s="31">
        <v>1</v>
      </c>
      <c r="F10" s="31">
        <v>2</v>
      </c>
      <c r="G10" s="31">
        <v>4</v>
      </c>
      <c r="H10" s="31">
        <f t="shared" ref="H10:H36" si="3">SUM(D10:G10)</f>
        <v>10</v>
      </c>
      <c r="I10" s="101">
        <v>1</v>
      </c>
      <c r="J10" s="31">
        <v>2</v>
      </c>
      <c r="K10" s="31">
        <f t="shared" ref="K10:K36" si="4">SUM(I10:J10)</f>
        <v>3</v>
      </c>
    </row>
    <row r="11" spans="1:11">
      <c r="A11" s="93" t="s">
        <v>19</v>
      </c>
      <c r="B11" s="48" t="s">
        <v>16</v>
      </c>
      <c r="C11" s="40" t="s">
        <v>20</v>
      </c>
      <c r="D11" s="92">
        <v>1</v>
      </c>
      <c r="E11" s="31">
        <v>0</v>
      </c>
      <c r="F11" s="31">
        <v>0</v>
      </c>
      <c r="G11" s="31">
        <v>1</v>
      </c>
      <c r="H11" s="31">
        <f t="shared" si="3"/>
        <v>2</v>
      </c>
      <c r="I11" s="101">
        <v>0</v>
      </c>
      <c r="J11" s="31">
        <v>0</v>
      </c>
      <c r="K11" s="31">
        <f t="shared" si="4"/>
        <v>0</v>
      </c>
    </row>
    <row r="12" spans="1:11">
      <c r="A12" s="43" t="s">
        <v>21</v>
      </c>
      <c r="B12" s="43" t="s">
        <v>16</v>
      </c>
      <c r="C12" s="40" t="s">
        <v>17</v>
      </c>
      <c r="D12" s="92">
        <v>2</v>
      </c>
      <c r="E12" s="31">
        <v>0</v>
      </c>
      <c r="F12" s="31">
        <v>5</v>
      </c>
      <c r="G12" s="31">
        <v>4</v>
      </c>
      <c r="H12" s="31">
        <f t="shared" si="3"/>
        <v>11</v>
      </c>
      <c r="I12" s="101">
        <v>0</v>
      </c>
      <c r="J12" s="31">
        <v>0</v>
      </c>
      <c r="K12" s="31">
        <f t="shared" si="4"/>
        <v>0</v>
      </c>
    </row>
    <row r="13" spans="1:11">
      <c r="A13" s="43" t="s">
        <v>22</v>
      </c>
      <c r="B13" s="43" t="s">
        <v>16</v>
      </c>
      <c r="C13" s="40" t="s">
        <v>17</v>
      </c>
      <c r="D13" s="92">
        <v>3</v>
      </c>
      <c r="E13" s="31">
        <v>0</v>
      </c>
      <c r="F13" s="31">
        <v>2</v>
      </c>
      <c r="G13" s="31">
        <v>4</v>
      </c>
      <c r="H13" s="31">
        <f t="shared" si="3"/>
        <v>9</v>
      </c>
      <c r="I13" s="101">
        <v>1</v>
      </c>
      <c r="J13" s="31">
        <v>0</v>
      </c>
      <c r="K13" s="31">
        <f t="shared" si="4"/>
        <v>1</v>
      </c>
    </row>
    <row r="14" spans="1:11">
      <c r="A14" s="43" t="s">
        <v>23</v>
      </c>
      <c r="B14" s="43" t="s">
        <v>16</v>
      </c>
      <c r="C14" s="40" t="s">
        <v>17</v>
      </c>
      <c r="D14" s="92">
        <v>8</v>
      </c>
      <c r="E14" s="31">
        <v>0</v>
      </c>
      <c r="F14" s="31">
        <v>2</v>
      </c>
      <c r="G14" s="31">
        <v>1</v>
      </c>
      <c r="H14" s="31">
        <f t="shared" si="3"/>
        <v>11</v>
      </c>
      <c r="I14" s="101">
        <v>2</v>
      </c>
      <c r="J14" s="31">
        <v>0</v>
      </c>
      <c r="K14" s="31">
        <f t="shared" si="4"/>
        <v>2</v>
      </c>
    </row>
    <row r="15" spans="1:11">
      <c r="A15" s="43" t="s">
        <v>24</v>
      </c>
      <c r="B15" s="43" t="s">
        <v>16</v>
      </c>
      <c r="C15" s="40" t="s">
        <v>17</v>
      </c>
      <c r="D15" s="92">
        <v>4</v>
      </c>
      <c r="E15" s="31">
        <v>0</v>
      </c>
      <c r="F15" s="31">
        <v>2</v>
      </c>
      <c r="G15" s="31">
        <v>6</v>
      </c>
      <c r="H15" s="31">
        <f t="shared" si="3"/>
        <v>12</v>
      </c>
      <c r="I15" s="101">
        <v>1</v>
      </c>
      <c r="J15" s="31">
        <v>0</v>
      </c>
      <c r="K15" s="31">
        <f t="shared" si="4"/>
        <v>1</v>
      </c>
    </row>
    <row r="16" spans="1:11">
      <c r="A16" s="43" t="s">
        <v>25</v>
      </c>
      <c r="B16" s="43" t="s">
        <v>16</v>
      </c>
      <c r="C16" s="40" t="s">
        <v>17</v>
      </c>
      <c r="D16" s="92">
        <v>2</v>
      </c>
      <c r="E16" s="31">
        <v>0</v>
      </c>
      <c r="F16" s="31">
        <v>3</v>
      </c>
      <c r="G16" s="31">
        <v>2</v>
      </c>
      <c r="H16" s="31">
        <f t="shared" si="3"/>
        <v>7</v>
      </c>
      <c r="I16" s="101">
        <v>2</v>
      </c>
      <c r="J16" s="31">
        <v>0</v>
      </c>
      <c r="K16" s="31">
        <f t="shared" si="4"/>
        <v>2</v>
      </c>
    </row>
    <row r="17" spans="1:11">
      <c r="A17" s="43" t="s">
        <v>26</v>
      </c>
      <c r="B17" s="43" t="s">
        <v>16</v>
      </c>
      <c r="C17" s="40" t="s">
        <v>17</v>
      </c>
      <c r="D17" s="92">
        <v>0</v>
      </c>
      <c r="E17" s="31">
        <v>0</v>
      </c>
      <c r="F17" s="31">
        <v>3</v>
      </c>
      <c r="G17" s="31">
        <v>4</v>
      </c>
      <c r="H17" s="31">
        <f t="shared" si="3"/>
        <v>7</v>
      </c>
      <c r="I17" s="101">
        <v>2</v>
      </c>
      <c r="J17" s="31">
        <v>1</v>
      </c>
      <c r="K17" s="31">
        <f t="shared" si="4"/>
        <v>3</v>
      </c>
    </row>
    <row r="18" spans="1:11">
      <c r="A18" s="43" t="s">
        <v>27</v>
      </c>
      <c r="B18" s="43" t="s">
        <v>16</v>
      </c>
      <c r="C18" s="40" t="s">
        <v>17</v>
      </c>
      <c r="D18" s="92">
        <v>3</v>
      </c>
      <c r="E18" s="31">
        <v>0</v>
      </c>
      <c r="F18" s="31">
        <v>0</v>
      </c>
      <c r="G18" s="31">
        <v>3</v>
      </c>
      <c r="H18" s="31">
        <f t="shared" si="3"/>
        <v>6</v>
      </c>
      <c r="I18" s="101">
        <v>0</v>
      </c>
      <c r="J18" s="31">
        <v>1</v>
      </c>
      <c r="K18" s="31">
        <f t="shared" si="4"/>
        <v>1</v>
      </c>
    </row>
    <row r="19" spans="1:11">
      <c r="A19" s="43" t="s">
        <v>28</v>
      </c>
      <c r="B19" s="43" t="s">
        <v>16</v>
      </c>
      <c r="C19" s="40" t="s">
        <v>17</v>
      </c>
      <c r="D19" s="92">
        <v>1</v>
      </c>
      <c r="E19" s="31">
        <v>0</v>
      </c>
      <c r="F19" s="31">
        <v>1</v>
      </c>
      <c r="G19" s="31">
        <v>3</v>
      </c>
      <c r="H19" s="31">
        <f t="shared" si="3"/>
        <v>5</v>
      </c>
      <c r="I19" s="101">
        <v>0</v>
      </c>
      <c r="J19" s="31">
        <v>3</v>
      </c>
      <c r="K19" s="31">
        <f t="shared" si="4"/>
        <v>3</v>
      </c>
    </row>
    <row r="20" spans="1:11">
      <c r="A20" s="43" t="s">
        <v>29</v>
      </c>
      <c r="B20" s="43" t="s">
        <v>16</v>
      </c>
      <c r="C20" s="40" t="s">
        <v>17</v>
      </c>
      <c r="D20" s="92">
        <v>3</v>
      </c>
      <c r="E20" s="31">
        <v>0</v>
      </c>
      <c r="F20" s="31">
        <v>4</v>
      </c>
      <c r="G20" s="31">
        <v>5</v>
      </c>
      <c r="H20" s="31">
        <f t="shared" si="3"/>
        <v>12</v>
      </c>
      <c r="I20" s="101">
        <v>0</v>
      </c>
      <c r="J20" s="31">
        <v>0</v>
      </c>
      <c r="K20" s="31">
        <f t="shared" si="4"/>
        <v>0</v>
      </c>
    </row>
    <row r="21" spans="1:11">
      <c r="A21" s="43" t="s">
        <v>30</v>
      </c>
      <c r="B21" s="43" t="s">
        <v>16</v>
      </c>
      <c r="C21" s="40" t="s">
        <v>17</v>
      </c>
      <c r="D21" s="92">
        <v>4</v>
      </c>
      <c r="E21" s="31">
        <v>0</v>
      </c>
      <c r="F21" s="31">
        <v>2</v>
      </c>
      <c r="G21" s="31">
        <v>4</v>
      </c>
      <c r="H21" s="31">
        <f t="shared" si="3"/>
        <v>10</v>
      </c>
      <c r="I21" s="101">
        <v>1</v>
      </c>
      <c r="J21" s="31">
        <v>0</v>
      </c>
      <c r="K21" s="31">
        <f t="shared" si="4"/>
        <v>1</v>
      </c>
    </row>
    <row r="22" spans="1:11">
      <c r="A22" s="43" t="s">
        <v>31</v>
      </c>
      <c r="B22" s="43" t="s">
        <v>16</v>
      </c>
      <c r="C22" s="40" t="s">
        <v>17</v>
      </c>
      <c r="D22" s="92">
        <v>3</v>
      </c>
      <c r="E22" s="31">
        <v>0</v>
      </c>
      <c r="F22" s="31">
        <v>6</v>
      </c>
      <c r="G22" s="31">
        <v>8</v>
      </c>
      <c r="H22" s="31">
        <f t="shared" si="3"/>
        <v>17</v>
      </c>
      <c r="I22" s="101">
        <v>1</v>
      </c>
      <c r="J22" s="31">
        <v>0</v>
      </c>
      <c r="K22" s="31">
        <f t="shared" si="4"/>
        <v>1</v>
      </c>
    </row>
    <row r="23" spans="1:11">
      <c r="A23" s="43" t="s">
        <v>32</v>
      </c>
      <c r="B23" s="43" t="s">
        <v>16</v>
      </c>
      <c r="C23" s="40" t="s">
        <v>20</v>
      </c>
      <c r="D23" s="92">
        <v>1</v>
      </c>
      <c r="E23" s="31">
        <v>0</v>
      </c>
      <c r="F23" s="31">
        <v>1</v>
      </c>
      <c r="G23" s="31">
        <v>3</v>
      </c>
      <c r="H23" s="31">
        <f t="shared" si="3"/>
        <v>5</v>
      </c>
      <c r="I23" s="101">
        <v>0</v>
      </c>
      <c r="J23" s="31">
        <v>0</v>
      </c>
      <c r="K23" s="31">
        <f t="shared" si="4"/>
        <v>0</v>
      </c>
    </row>
    <row r="24" spans="1:11">
      <c r="A24" s="43" t="s">
        <v>33</v>
      </c>
      <c r="B24" s="43" t="s">
        <v>16</v>
      </c>
      <c r="C24" s="40" t="s">
        <v>17</v>
      </c>
      <c r="D24" s="92">
        <v>4</v>
      </c>
      <c r="E24" s="31">
        <v>0</v>
      </c>
      <c r="F24" s="31">
        <v>2</v>
      </c>
      <c r="G24" s="31">
        <v>5</v>
      </c>
      <c r="H24" s="31">
        <f t="shared" si="3"/>
        <v>11</v>
      </c>
      <c r="I24" s="101">
        <v>1</v>
      </c>
      <c r="J24" s="31">
        <v>0</v>
      </c>
      <c r="K24" s="31">
        <f t="shared" si="4"/>
        <v>1</v>
      </c>
    </row>
    <row r="25" spans="1:11">
      <c r="A25" s="43" t="s">
        <v>33</v>
      </c>
      <c r="B25" s="43" t="s">
        <v>34</v>
      </c>
      <c r="C25" s="40" t="s">
        <v>20</v>
      </c>
      <c r="D25" s="92">
        <v>3</v>
      </c>
      <c r="E25" s="31">
        <v>0</v>
      </c>
      <c r="F25" s="31">
        <v>1</v>
      </c>
      <c r="G25" s="31">
        <v>2</v>
      </c>
      <c r="H25" s="31">
        <f t="shared" si="3"/>
        <v>6</v>
      </c>
      <c r="I25" s="101">
        <v>1</v>
      </c>
      <c r="J25" s="31">
        <v>2</v>
      </c>
      <c r="K25" s="31">
        <f t="shared" si="4"/>
        <v>3</v>
      </c>
    </row>
    <row r="26" spans="1:11">
      <c r="A26" s="43" t="s">
        <v>35</v>
      </c>
      <c r="B26" s="43" t="s">
        <v>16</v>
      </c>
      <c r="C26" s="40" t="s">
        <v>17</v>
      </c>
      <c r="D26" s="92">
        <v>3</v>
      </c>
      <c r="E26" s="31">
        <v>0</v>
      </c>
      <c r="F26" s="31">
        <v>0</v>
      </c>
      <c r="G26" s="31">
        <v>2</v>
      </c>
      <c r="H26" s="31">
        <f t="shared" si="3"/>
        <v>5</v>
      </c>
      <c r="I26" s="101">
        <v>1</v>
      </c>
      <c r="J26" s="31">
        <v>1</v>
      </c>
      <c r="K26" s="31">
        <f t="shared" si="4"/>
        <v>2</v>
      </c>
    </row>
    <row r="27" spans="1:11">
      <c r="A27" s="43" t="s">
        <v>36</v>
      </c>
      <c r="B27" s="43" t="s">
        <v>16</v>
      </c>
      <c r="C27" s="40" t="s">
        <v>17</v>
      </c>
      <c r="D27" s="92">
        <v>3</v>
      </c>
      <c r="E27" s="31">
        <v>0</v>
      </c>
      <c r="F27" s="31">
        <v>1</v>
      </c>
      <c r="G27" s="31">
        <v>9</v>
      </c>
      <c r="H27" s="31">
        <f t="shared" si="3"/>
        <v>13</v>
      </c>
      <c r="I27" s="101">
        <v>2</v>
      </c>
      <c r="J27" s="31">
        <v>1</v>
      </c>
      <c r="K27" s="31">
        <f t="shared" si="4"/>
        <v>3</v>
      </c>
    </row>
    <row r="28" spans="1:11">
      <c r="A28" s="43" t="s">
        <v>37</v>
      </c>
      <c r="B28" s="43" t="s">
        <v>16</v>
      </c>
      <c r="C28" s="40" t="s">
        <v>17</v>
      </c>
      <c r="D28" s="92">
        <v>2</v>
      </c>
      <c r="E28" s="31">
        <v>0</v>
      </c>
      <c r="F28" s="31">
        <v>3</v>
      </c>
      <c r="G28" s="31">
        <v>13</v>
      </c>
      <c r="H28" s="31">
        <f t="shared" si="3"/>
        <v>18</v>
      </c>
      <c r="I28" s="101">
        <v>2</v>
      </c>
      <c r="J28" s="31">
        <v>1</v>
      </c>
      <c r="K28" s="31">
        <f t="shared" si="4"/>
        <v>3</v>
      </c>
    </row>
    <row r="29" spans="1:11">
      <c r="A29" s="43" t="s">
        <v>38</v>
      </c>
      <c r="B29" s="43" t="s">
        <v>34</v>
      </c>
      <c r="C29" s="40" t="s">
        <v>17</v>
      </c>
      <c r="D29" s="92">
        <v>4</v>
      </c>
      <c r="E29" s="31">
        <v>0</v>
      </c>
      <c r="F29" s="31">
        <v>4</v>
      </c>
      <c r="G29" s="31">
        <v>7</v>
      </c>
      <c r="H29" s="31">
        <f t="shared" si="3"/>
        <v>15</v>
      </c>
      <c r="I29" s="101">
        <v>0</v>
      </c>
      <c r="J29" s="31">
        <v>1</v>
      </c>
      <c r="K29" s="31">
        <f t="shared" si="4"/>
        <v>1</v>
      </c>
    </row>
    <row r="30" spans="1:11">
      <c r="A30" s="43" t="s">
        <v>38</v>
      </c>
      <c r="B30" s="43" t="s">
        <v>16</v>
      </c>
      <c r="C30" s="40" t="s">
        <v>17</v>
      </c>
      <c r="D30" s="92">
        <v>0</v>
      </c>
      <c r="E30" s="31">
        <v>0</v>
      </c>
      <c r="F30" s="31">
        <v>1</v>
      </c>
      <c r="G30" s="31">
        <v>2</v>
      </c>
      <c r="H30" s="31">
        <f t="shared" si="3"/>
        <v>3</v>
      </c>
      <c r="I30" s="101">
        <v>0</v>
      </c>
      <c r="J30" s="31">
        <v>0</v>
      </c>
      <c r="K30" s="31">
        <f t="shared" si="4"/>
        <v>0</v>
      </c>
    </row>
    <row r="31" spans="1:11">
      <c r="A31" s="43" t="s">
        <v>38</v>
      </c>
      <c r="B31" s="43" t="s">
        <v>34</v>
      </c>
      <c r="C31" s="40" t="s">
        <v>20</v>
      </c>
      <c r="D31" s="92">
        <v>1</v>
      </c>
      <c r="E31" s="31">
        <v>0</v>
      </c>
      <c r="F31" s="31">
        <v>2</v>
      </c>
      <c r="G31" s="31">
        <v>4</v>
      </c>
      <c r="H31" s="31">
        <f t="shared" si="3"/>
        <v>7</v>
      </c>
      <c r="I31" s="101">
        <v>0</v>
      </c>
      <c r="J31" s="31">
        <v>1</v>
      </c>
      <c r="K31" s="31">
        <f t="shared" si="4"/>
        <v>1</v>
      </c>
    </row>
    <row r="32" spans="1:11">
      <c r="A32" s="43" t="s">
        <v>39</v>
      </c>
      <c r="B32" s="43" t="s">
        <v>16</v>
      </c>
      <c r="C32" s="43" t="s">
        <v>17</v>
      </c>
      <c r="D32" s="92">
        <v>0</v>
      </c>
      <c r="E32" s="31">
        <v>1</v>
      </c>
      <c r="F32" s="31">
        <v>2</v>
      </c>
      <c r="G32" s="31">
        <v>5</v>
      </c>
      <c r="H32" s="31">
        <f t="shared" si="3"/>
        <v>8</v>
      </c>
      <c r="I32" s="101">
        <v>0</v>
      </c>
      <c r="J32" s="31">
        <v>0</v>
      </c>
      <c r="K32" s="31">
        <f t="shared" si="4"/>
        <v>0</v>
      </c>
    </row>
    <row r="33" spans="1:11">
      <c r="A33" s="43" t="s">
        <v>40</v>
      </c>
      <c r="B33" s="43" t="s">
        <v>16</v>
      </c>
      <c r="C33" s="40" t="s">
        <v>17</v>
      </c>
      <c r="D33" s="92">
        <v>2</v>
      </c>
      <c r="E33" s="31">
        <v>0</v>
      </c>
      <c r="F33" s="31">
        <v>5</v>
      </c>
      <c r="G33" s="31">
        <v>2</v>
      </c>
      <c r="H33" s="31">
        <f t="shared" si="3"/>
        <v>9</v>
      </c>
      <c r="I33" s="101">
        <v>2</v>
      </c>
      <c r="J33" s="31">
        <v>0</v>
      </c>
      <c r="K33" s="31">
        <f t="shared" si="4"/>
        <v>2</v>
      </c>
    </row>
    <row r="34" spans="1:11">
      <c r="A34" s="43" t="s">
        <v>40</v>
      </c>
      <c r="B34" s="43" t="s">
        <v>34</v>
      </c>
      <c r="C34" s="40" t="s">
        <v>20</v>
      </c>
      <c r="D34" s="92">
        <v>6</v>
      </c>
      <c r="E34" s="31">
        <v>0</v>
      </c>
      <c r="F34" s="31">
        <v>1</v>
      </c>
      <c r="G34" s="31">
        <v>4</v>
      </c>
      <c r="H34" s="31">
        <f t="shared" si="3"/>
        <v>11</v>
      </c>
      <c r="I34" s="101">
        <v>0</v>
      </c>
      <c r="J34" s="31">
        <v>0</v>
      </c>
      <c r="K34" s="31">
        <f t="shared" si="4"/>
        <v>0</v>
      </c>
    </row>
    <row r="35" spans="1:11">
      <c r="A35" s="43" t="s">
        <v>41</v>
      </c>
      <c r="B35" s="43" t="s">
        <v>16</v>
      </c>
      <c r="C35" s="40" t="s">
        <v>17</v>
      </c>
      <c r="D35" s="92">
        <v>2</v>
      </c>
      <c r="E35" s="31">
        <v>0</v>
      </c>
      <c r="F35" s="31">
        <v>3</v>
      </c>
      <c r="G35" s="31">
        <v>2</v>
      </c>
      <c r="H35" s="31">
        <f t="shared" si="3"/>
        <v>7</v>
      </c>
      <c r="I35" s="101">
        <v>0</v>
      </c>
      <c r="J35" s="31">
        <v>1</v>
      </c>
      <c r="K35" s="31">
        <f t="shared" si="4"/>
        <v>1</v>
      </c>
    </row>
    <row r="36" spans="1:11">
      <c r="A36" s="94" t="s">
        <v>42</v>
      </c>
      <c r="B36" s="94" t="s">
        <v>16</v>
      </c>
      <c r="C36" s="95" t="s">
        <v>20</v>
      </c>
      <c r="D36" s="96">
        <v>0</v>
      </c>
      <c r="E36" s="31">
        <v>0</v>
      </c>
      <c r="F36" s="97">
        <v>2</v>
      </c>
      <c r="G36" s="97">
        <v>1</v>
      </c>
      <c r="H36" s="31">
        <f t="shared" si="3"/>
        <v>3</v>
      </c>
      <c r="I36" s="102">
        <v>0</v>
      </c>
      <c r="J36" s="31">
        <v>0</v>
      </c>
      <c r="K36" s="31">
        <f t="shared" si="4"/>
        <v>0</v>
      </c>
    </row>
    <row r="37" spans="1:11" s="1" customFormat="1" ht="12.75">
      <c r="A37" s="45" t="s">
        <v>43</v>
      </c>
      <c r="B37" s="45"/>
      <c r="C37" s="45"/>
      <c r="D37" s="46">
        <f t="shared" ref="D37:I37" si="5">SUM(D38:D45)</f>
        <v>43</v>
      </c>
      <c r="E37" s="45">
        <f t="shared" si="5"/>
        <v>2</v>
      </c>
      <c r="F37" s="45">
        <f t="shared" si="5"/>
        <v>25</v>
      </c>
      <c r="G37" s="45">
        <f t="shared" si="5"/>
        <v>70</v>
      </c>
      <c r="H37" s="45">
        <f t="shared" si="5"/>
        <v>140</v>
      </c>
      <c r="I37" s="100">
        <f t="shared" si="5"/>
        <v>10</v>
      </c>
      <c r="J37" s="45">
        <f t="shared" ref="J37:K37" si="6">SUM(J38:J45)</f>
        <v>6</v>
      </c>
      <c r="K37" s="45">
        <f t="shared" si="6"/>
        <v>16</v>
      </c>
    </row>
    <row r="38" spans="1:11">
      <c r="A38" s="43" t="s">
        <v>44</v>
      </c>
      <c r="B38" s="43" t="s">
        <v>34</v>
      </c>
      <c r="C38" s="43" t="s">
        <v>17</v>
      </c>
      <c r="D38" s="92">
        <v>6</v>
      </c>
      <c r="E38" s="31">
        <v>0</v>
      </c>
      <c r="F38" s="31">
        <v>2</v>
      </c>
      <c r="G38" s="31">
        <v>10</v>
      </c>
      <c r="H38" s="31">
        <f>SUM(D38:G38)</f>
        <v>18</v>
      </c>
      <c r="I38" s="101">
        <v>2</v>
      </c>
      <c r="J38" s="31">
        <v>4</v>
      </c>
      <c r="K38" s="31">
        <f>SUM(I38:J38)</f>
        <v>6</v>
      </c>
    </row>
    <row r="39" spans="1:11">
      <c r="A39" s="43" t="s">
        <v>44</v>
      </c>
      <c r="B39" s="43" t="s">
        <v>16</v>
      </c>
      <c r="C39" s="40" t="s">
        <v>17</v>
      </c>
      <c r="D39" s="92">
        <v>7</v>
      </c>
      <c r="E39" s="31">
        <v>1</v>
      </c>
      <c r="F39" s="31">
        <v>7</v>
      </c>
      <c r="G39" s="31">
        <v>11</v>
      </c>
      <c r="H39" s="31">
        <f t="shared" ref="H39:H45" si="7">SUM(D39:G39)</f>
        <v>26</v>
      </c>
      <c r="I39" s="101">
        <v>1</v>
      </c>
      <c r="J39" s="31">
        <v>0</v>
      </c>
      <c r="K39" s="31">
        <f t="shared" ref="K39:K45" si="8">SUM(I39:J39)</f>
        <v>1</v>
      </c>
    </row>
    <row r="40" spans="1:11">
      <c r="A40" s="43" t="s">
        <v>44</v>
      </c>
      <c r="B40" s="43" t="s">
        <v>34</v>
      </c>
      <c r="C40" s="40" t="s">
        <v>20</v>
      </c>
      <c r="D40" s="92">
        <v>0</v>
      </c>
      <c r="E40" s="31">
        <v>0</v>
      </c>
      <c r="F40" s="31">
        <v>1</v>
      </c>
      <c r="G40" s="31">
        <v>3</v>
      </c>
      <c r="H40" s="31">
        <f t="shared" si="7"/>
        <v>4</v>
      </c>
      <c r="I40" s="101">
        <v>1</v>
      </c>
      <c r="J40" s="31">
        <v>1</v>
      </c>
      <c r="K40" s="31">
        <f t="shared" si="8"/>
        <v>2</v>
      </c>
    </row>
    <row r="41" spans="1:11">
      <c r="A41" s="43" t="s">
        <v>45</v>
      </c>
      <c r="B41" s="43" t="s">
        <v>16</v>
      </c>
      <c r="C41" s="40" t="s">
        <v>17</v>
      </c>
      <c r="D41" s="92">
        <v>3</v>
      </c>
      <c r="E41" s="31">
        <v>0</v>
      </c>
      <c r="F41" s="31">
        <v>1</v>
      </c>
      <c r="G41" s="31">
        <v>8</v>
      </c>
      <c r="H41" s="31">
        <f t="shared" si="7"/>
        <v>12</v>
      </c>
      <c r="I41" s="101">
        <v>2</v>
      </c>
      <c r="J41" s="31">
        <v>0</v>
      </c>
      <c r="K41" s="31">
        <f t="shared" si="8"/>
        <v>2</v>
      </c>
    </row>
    <row r="42" spans="1:11">
      <c r="A42" s="43" t="s">
        <v>46</v>
      </c>
      <c r="B42" s="43" t="s">
        <v>34</v>
      </c>
      <c r="C42" s="40" t="s">
        <v>17</v>
      </c>
      <c r="D42" s="92">
        <v>2</v>
      </c>
      <c r="E42" s="31">
        <v>0</v>
      </c>
      <c r="F42" s="31">
        <v>2</v>
      </c>
      <c r="G42" s="31">
        <v>1</v>
      </c>
      <c r="H42" s="31">
        <f t="shared" si="7"/>
        <v>5</v>
      </c>
      <c r="I42" s="101">
        <v>0</v>
      </c>
      <c r="J42" s="31">
        <v>0</v>
      </c>
      <c r="K42" s="31">
        <f t="shared" si="8"/>
        <v>0</v>
      </c>
    </row>
    <row r="43" spans="1:11">
      <c r="A43" s="43" t="s">
        <v>47</v>
      </c>
      <c r="B43" s="43" t="s">
        <v>16</v>
      </c>
      <c r="C43" s="40" t="s">
        <v>17</v>
      </c>
      <c r="D43" s="92">
        <v>5</v>
      </c>
      <c r="E43" s="31">
        <v>0</v>
      </c>
      <c r="F43" s="31">
        <v>0</v>
      </c>
      <c r="G43" s="31">
        <v>3</v>
      </c>
      <c r="H43" s="31">
        <f t="shared" si="7"/>
        <v>8</v>
      </c>
      <c r="I43" s="101">
        <v>0</v>
      </c>
      <c r="J43" s="31">
        <v>0</v>
      </c>
      <c r="K43" s="31">
        <f t="shared" si="8"/>
        <v>0</v>
      </c>
    </row>
    <row r="44" spans="1:11">
      <c r="A44" s="43" t="s">
        <v>48</v>
      </c>
      <c r="B44" s="43" t="s">
        <v>16</v>
      </c>
      <c r="C44" s="40" t="s">
        <v>17</v>
      </c>
      <c r="D44" s="92">
        <v>14</v>
      </c>
      <c r="E44" s="31">
        <v>1</v>
      </c>
      <c r="F44" s="31">
        <v>8</v>
      </c>
      <c r="G44" s="31">
        <v>27</v>
      </c>
      <c r="H44" s="31">
        <f t="shared" si="7"/>
        <v>50</v>
      </c>
      <c r="I44" s="101">
        <v>3</v>
      </c>
      <c r="J44" s="31">
        <v>0</v>
      </c>
      <c r="K44" s="31">
        <f t="shared" si="8"/>
        <v>3</v>
      </c>
    </row>
    <row r="45" spans="1:11">
      <c r="A45" s="43" t="s">
        <v>49</v>
      </c>
      <c r="B45" s="43" t="s">
        <v>16</v>
      </c>
      <c r="C45" s="40" t="s">
        <v>17</v>
      </c>
      <c r="D45" s="92">
        <v>6</v>
      </c>
      <c r="E45" s="31">
        <v>0</v>
      </c>
      <c r="F45" s="31">
        <v>4</v>
      </c>
      <c r="G45" s="31">
        <v>7</v>
      </c>
      <c r="H45" s="31">
        <f t="shared" si="7"/>
        <v>17</v>
      </c>
      <c r="I45" s="101">
        <v>1</v>
      </c>
      <c r="J45" s="31">
        <v>1</v>
      </c>
      <c r="K45" s="31">
        <f t="shared" si="8"/>
        <v>2</v>
      </c>
    </row>
    <row r="46" spans="1:11">
      <c r="A46" s="45" t="s">
        <v>50</v>
      </c>
      <c r="B46" s="45"/>
      <c r="C46" s="45"/>
      <c r="D46" s="46">
        <f t="shared" ref="D46:I46" si="9">SUM(D47:D52)</f>
        <v>18</v>
      </c>
      <c r="E46" s="45">
        <f t="shared" si="9"/>
        <v>1</v>
      </c>
      <c r="F46" s="45">
        <f t="shared" si="9"/>
        <v>13</v>
      </c>
      <c r="G46" s="45">
        <f t="shared" si="9"/>
        <v>28</v>
      </c>
      <c r="H46" s="98">
        <f t="shared" si="9"/>
        <v>60</v>
      </c>
      <c r="I46" s="100">
        <f t="shared" si="9"/>
        <v>5</v>
      </c>
      <c r="J46" s="45">
        <f t="shared" ref="J46:K46" si="10">SUM(J47:J52)</f>
        <v>5</v>
      </c>
      <c r="K46" s="98">
        <f t="shared" si="10"/>
        <v>10</v>
      </c>
    </row>
    <row r="47" spans="1:11">
      <c r="A47" s="43" t="s">
        <v>51</v>
      </c>
      <c r="B47" s="43" t="s">
        <v>16</v>
      </c>
      <c r="C47" s="40" t="s">
        <v>17</v>
      </c>
      <c r="D47" s="92">
        <v>3</v>
      </c>
      <c r="E47" s="31">
        <v>0</v>
      </c>
      <c r="F47" s="31">
        <v>4</v>
      </c>
      <c r="G47" s="31">
        <v>3</v>
      </c>
      <c r="H47" s="31">
        <f t="shared" ref="H47:H52" si="11">SUM(D47:G47)</f>
        <v>10</v>
      </c>
      <c r="I47" s="101">
        <v>0</v>
      </c>
      <c r="J47" s="31">
        <v>0</v>
      </c>
      <c r="K47" s="31">
        <f>SUM(I47:J47)</f>
        <v>0</v>
      </c>
    </row>
    <row r="48" spans="1:11">
      <c r="A48" s="43" t="s">
        <v>52</v>
      </c>
      <c r="B48" s="43" t="s">
        <v>16</v>
      </c>
      <c r="C48" s="40" t="s">
        <v>17</v>
      </c>
      <c r="D48" s="92">
        <v>6</v>
      </c>
      <c r="E48" s="31">
        <v>0</v>
      </c>
      <c r="F48" s="31">
        <v>4</v>
      </c>
      <c r="G48" s="31">
        <v>7</v>
      </c>
      <c r="H48" s="31">
        <f t="shared" si="11"/>
        <v>17</v>
      </c>
      <c r="I48" s="101">
        <v>4</v>
      </c>
      <c r="J48" s="31">
        <v>4</v>
      </c>
      <c r="K48" s="31">
        <f>SUM(I48:J48)</f>
        <v>8</v>
      </c>
    </row>
    <row r="49" spans="1:11">
      <c r="A49" s="43" t="s">
        <v>53</v>
      </c>
      <c r="B49" s="43" t="s">
        <v>16</v>
      </c>
      <c r="C49" s="40" t="s">
        <v>17</v>
      </c>
      <c r="D49" s="92">
        <v>0</v>
      </c>
      <c r="E49" s="31">
        <v>0</v>
      </c>
      <c r="F49" s="31">
        <v>1</v>
      </c>
      <c r="G49" s="31">
        <v>2</v>
      </c>
      <c r="H49" s="31">
        <f t="shared" si="11"/>
        <v>3</v>
      </c>
      <c r="I49" s="101">
        <v>0</v>
      </c>
      <c r="J49" s="31">
        <v>0</v>
      </c>
      <c r="K49" s="31">
        <f t="shared" ref="K49:K54" si="12">SUM(I49:J49)</f>
        <v>0</v>
      </c>
    </row>
    <row r="50" spans="1:11">
      <c r="A50" s="43" t="s">
        <v>54</v>
      </c>
      <c r="B50" s="43" t="s">
        <v>16</v>
      </c>
      <c r="C50" s="40" t="s">
        <v>17</v>
      </c>
      <c r="D50" s="92">
        <v>6</v>
      </c>
      <c r="E50" s="31">
        <v>0</v>
      </c>
      <c r="F50" s="31">
        <v>1</v>
      </c>
      <c r="G50" s="31">
        <v>6</v>
      </c>
      <c r="H50" s="31">
        <f t="shared" si="11"/>
        <v>13</v>
      </c>
      <c r="I50" s="101">
        <v>1</v>
      </c>
      <c r="J50" s="31">
        <v>0</v>
      </c>
      <c r="K50" s="31">
        <f t="shared" si="12"/>
        <v>1</v>
      </c>
    </row>
    <row r="51" spans="1:11">
      <c r="A51" s="43" t="s">
        <v>55</v>
      </c>
      <c r="B51" s="43" t="s">
        <v>16</v>
      </c>
      <c r="C51" s="40" t="s">
        <v>17</v>
      </c>
      <c r="D51" s="92">
        <v>1</v>
      </c>
      <c r="E51" s="31">
        <v>0</v>
      </c>
      <c r="F51" s="31">
        <v>1</v>
      </c>
      <c r="G51" s="31">
        <v>4</v>
      </c>
      <c r="H51" s="31">
        <f t="shared" si="11"/>
        <v>6</v>
      </c>
      <c r="I51" s="101">
        <v>0</v>
      </c>
      <c r="J51" s="31">
        <v>1</v>
      </c>
      <c r="K51" s="31">
        <f t="shared" si="12"/>
        <v>1</v>
      </c>
    </row>
    <row r="52" spans="1:11">
      <c r="A52" s="43" t="s">
        <v>56</v>
      </c>
      <c r="B52" s="43" t="s">
        <v>16</v>
      </c>
      <c r="C52" s="40" t="s">
        <v>17</v>
      </c>
      <c r="D52" s="92">
        <v>2</v>
      </c>
      <c r="E52" s="31">
        <v>1</v>
      </c>
      <c r="F52" s="31">
        <v>2</v>
      </c>
      <c r="G52" s="31">
        <v>6</v>
      </c>
      <c r="H52" s="31">
        <f t="shared" si="11"/>
        <v>11</v>
      </c>
      <c r="I52" s="101">
        <v>0</v>
      </c>
      <c r="J52" s="31">
        <v>0</v>
      </c>
      <c r="K52" s="31">
        <f t="shared" si="12"/>
        <v>0</v>
      </c>
    </row>
    <row r="53" spans="1:11">
      <c r="A53" s="45" t="s">
        <v>57</v>
      </c>
      <c r="B53" s="45"/>
      <c r="C53" s="45"/>
      <c r="D53" s="46">
        <f t="shared" ref="D53:I53" si="13">SUM(D54:D66)</f>
        <v>23</v>
      </c>
      <c r="E53" s="45">
        <f t="shared" si="13"/>
        <v>1</v>
      </c>
      <c r="F53" s="45">
        <f t="shared" si="13"/>
        <v>24</v>
      </c>
      <c r="G53" s="45">
        <f t="shared" si="13"/>
        <v>28</v>
      </c>
      <c r="H53" s="45">
        <f t="shared" si="13"/>
        <v>76</v>
      </c>
      <c r="I53" s="100">
        <f t="shared" si="13"/>
        <v>4</v>
      </c>
      <c r="J53" s="45">
        <f t="shared" ref="J53:K53" si="14">SUM(J54:J66)</f>
        <v>4</v>
      </c>
      <c r="K53" s="45">
        <f t="shared" si="14"/>
        <v>8</v>
      </c>
    </row>
    <row r="54" spans="1:11">
      <c r="A54" s="43" t="s">
        <v>58</v>
      </c>
      <c r="B54" s="43" t="s">
        <v>16</v>
      </c>
      <c r="C54" s="40" t="s">
        <v>17</v>
      </c>
      <c r="D54" s="92">
        <v>0</v>
      </c>
      <c r="E54" s="31">
        <v>0</v>
      </c>
      <c r="F54" s="31">
        <v>2</v>
      </c>
      <c r="G54" s="31">
        <v>0</v>
      </c>
      <c r="H54" s="31">
        <f>SUM(D54:G54)</f>
        <v>2</v>
      </c>
      <c r="I54" s="101">
        <v>0</v>
      </c>
      <c r="J54" s="31">
        <v>0</v>
      </c>
      <c r="K54" s="31">
        <f t="shared" si="12"/>
        <v>0</v>
      </c>
    </row>
    <row r="55" spans="1:11">
      <c r="A55" s="43" t="s">
        <v>58</v>
      </c>
      <c r="B55" s="43" t="s">
        <v>16</v>
      </c>
      <c r="C55" s="40" t="s">
        <v>20</v>
      </c>
      <c r="D55" s="92">
        <v>0</v>
      </c>
      <c r="E55" s="31">
        <v>0</v>
      </c>
      <c r="F55" s="31">
        <v>0</v>
      </c>
      <c r="G55" s="31">
        <v>1</v>
      </c>
      <c r="H55" s="31">
        <f>SUM(D55:G55)</f>
        <v>1</v>
      </c>
      <c r="I55" s="101">
        <v>0</v>
      </c>
      <c r="J55" s="31">
        <v>0</v>
      </c>
      <c r="K55" s="31">
        <f t="shared" ref="K55:K66" si="15">SUM(I55:J55)</f>
        <v>0</v>
      </c>
    </row>
    <row r="56" spans="1:11">
      <c r="A56" s="43" t="s">
        <v>59</v>
      </c>
      <c r="B56" s="43" t="s">
        <v>16</v>
      </c>
      <c r="C56" s="40" t="s">
        <v>20</v>
      </c>
      <c r="D56" s="92">
        <v>3</v>
      </c>
      <c r="E56" s="31">
        <v>0</v>
      </c>
      <c r="F56" s="31">
        <v>1</v>
      </c>
      <c r="G56" s="31">
        <v>0</v>
      </c>
      <c r="H56" s="31">
        <f t="shared" ref="H55:H66" si="16">SUM(D56:G56)</f>
        <v>4</v>
      </c>
      <c r="I56" s="101">
        <v>1</v>
      </c>
      <c r="J56" s="31">
        <v>1</v>
      </c>
      <c r="K56" s="31">
        <f t="shared" si="15"/>
        <v>2</v>
      </c>
    </row>
    <row r="57" spans="1:11">
      <c r="A57" s="43" t="s">
        <v>60</v>
      </c>
      <c r="B57" s="43" t="s">
        <v>16</v>
      </c>
      <c r="C57" s="40" t="s">
        <v>20</v>
      </c>
      <c r="D57" s="92">
        <v>0</v>
      </c>
      <c r="E57" s="31">
        <v>0</v>
      </c>
      <c r="F57" s="31">
        <v>2</v>
      </c>
      <c r="G57" s="31">
        <v>3</v>
      </c>
      <c r="H57" s="31">
        <f t="shared" si="16"/>
        <v>5</v>
      </c>
      <c r="I57" s="101">
        <v>0</v>
      </c>
      <c r="J57" s="31">
        <v>0</v>
      </c>
      <c r="K57" s="31">
        <f t="shared" si="15"/>
        <v>0</v>
      </c>
    </row>
    <row r="58" spans="1:11">
      <c r="A58" s="43" t="s">
        <v>61</v>
      </c>
      <c r="B58" s="43" t="s">
        <v>16</v>
      </c>
      <c r="C58" s="40" t="s">
        <v>17</v>
      </c>
      <c r="D58" s="92">
        <v>3</v>
      </c>
      <c r="E58" s="31">
        <v>0</v>
      </c>
      <c r="F58" s="31">
        <v>3</v>
      </c>
      <c r="G58" s="31">
        <v>2</v>
      </c>
      <c r="H58" s="31">
        <f t="shared" si="16"/>
        <v>8</v>
      </c>
      <c r="I58" s="101">
        <v>1</v>
      </c>
      <c r="J58" s="31">
        <v>0</v>
      </c>
      <c r="K58" s="31">
        <f t="shared" si="15"/>
        <v>1</v>
      </c>
    </row>
    <row r="59" spans="1:11">
      <c r="A59" s="43" t="s">
        <v>61</v>
      </c>
      <c r="B59" s="43" t="s">
        <v>16</v>
      </c>
      <c r="C59" s="40" t="s">
        <v>20</v>
      </c>
      <c r="D59" s="92">
        <v>0</v>
      </c>
      <c r="E59" s="31">
        <v>0</v>
      </c>
      <c r="F59" s="31">
        <v>4</v>
      </c>
      <c r="G59" s="31">
        <v>0</v>
      </c>
      <c r="H59" s="31">
        <f t="shared" si="16"/>
        <v>4</v>
      </c>
      <c r="I59" s="101">
        <v>0</v>
      </c>
      <c r="J59" s="31">
        <v>0</v>
      </c>
      <c r="K59" s="31">
        <f t="shared" si="15"/>
        <v>0</v>
      </c>
    </row>
    <row r="60" spans="1:11">
      <c r="A60" s="43" t="s">
        <v>62</v>
      </c>
      <c r="B60" s="43" t="s">
        <v>16</v>
      </c>
      <c r="C60" s="40" t="s">
        <v>17</v>
      </c>
      <c r="D60" s="92">
        <v>4</v>
      </c>
      <c r="E60" s="31">
        <v>0</v>
      </c>
      <c r="F60" s="31">
        <v>2</v>
      </c>
      <c r="G60" s="31">
        <v>4</v>
      </c>
      <c r="H60" s="31">
        <f t="shared" si="16"/>
        <v>10</v>
      </c>
      <c r="I60" s="101">
        <v>0</v>
      </c>
      <c r="J60" s="31">
        <v>0</v>
      </c>
      <c r="K60" s="31">
        <f t="shared" si="15"/>
        <v>0</v>
      </c>
    </row>
    <row r="61" spans="1:11">
      <c r="A61" s="43" t="s">
        <v>62</v>
      </c>
      <c r="B61" s="43" t="s">
        <v>16</v>
      </c>
      <c r="C61" s="40" t="s">
        <v>20</v>
      </c>
      <c r="D61" s="92">
        <v>1</v>
      </c>
      <c r="E61" s="31">
        <v>0</v>
      </c>
      <c r="F61" s="31">
        <v>0</v>
      </c>
      <c r="G61" s="31">
        <v>4</v>
      </c>
      <c r="H61" s="31">
        <f t="shared" si="16"/>
        <v>5</v>
      </c>
      <c r="I61" s="101">
        <v>0</v>
      </c>
      <c r="J61" s="31">
        <v>0</v>
      </c>
      <c r="K61" s="31">
        <f t="shared" si="15"/>
        <v>0</v>
      </c>
    </row>
    <row r="62" spans="1:11">
      <c r="A62" s="93" t="s">
        <v>63</v>
      </c>
      <c r="B62" s="48" t="s">
        <v>16</v>
      </c>
      <c r="C62" s="40" t="s">
        <v>17</v>
      </c>
      <c r="D62" s="92">
        <v>5</v>
      </c>
      <c r="E62" s="31">
        <v>1</v>
      </c>
      <c r="F62" s="31">
        <v>3</v>
      </c>
      <c r="G62" s="31">
        <v>10</v>
      </c>
      <c r="H62" s="31">
        <f t="shared" si="16"/>
        <v>19</v>
      </c>
      <c r="I62" s="101">
        <v>1</v>
      </c>
      <c r="J62" s="31">
        <v>2</v>
      </c>
      <c r="K62" s="31">
        <f t="shared" si="15"/>
        <v>3</v>
      </c>
    </row>
    <row r="63" spans="1:11">
      <c r="A63" s="43" t="s">
        <v>64</v>
      </c>
      <c r="B63" s="43" t="s">
        <v>16</v>
      </c>
      <c r="C63" s="40" t="s">
        <v>20</v>
      </c>
      <c r="D63" s="92">
        <v>1</v>
      </c>
      <c r="E63" s="31">
        <v>0</v>
      </c>
      <c r="F63" s="31">
        <v>1</v>
      </c>
      <c r="G63" s="31">
        <v>0</v>
      </c>
      <c r="H63" s="31">
        <f t="shared" si="16"/>
        <v>2</v>
      </c>
      <c r="I63" s="101">
        <v>0</v>
      </c>
      <c r="J63" s="31">
        <v>0</v>
      </c>
      <c r="K63" s="31">
        <f t="shared" si="15"/>
        <v>0</v>
      </c>
    </row>
    <row r="64" spans="1:11">
      <c r="A64" s="43" t="s">
        <v>65</v>
      </c>
      <c r="B64" s="43" t="s">
        <v>16</v>
      </c>
      <c r="C64" s="40" t="s">
        <v>17</v>
      </c>
      <c r="D64" s="92">
        <v>0</v>
      </c>
      <c r="E64" s="31">
        <v>0</v>
      </c>
      <c r="F64" s="31">
        <v>0</v>
      </c>
      <c r="G64" s="31">
        <v>0</v>
      </c>
      <c r="H64" s="31">
        <f t="shared" si="16"/>
        <v>0</v>
      </c>
      <c r="I64" s="101">
        <v>0</v>
      </c>
      <c r="J64" s="31">
        <v>0</v>
      </c>
      <c r="K64" s="31">
        <f t="shared" si="15"/>
        <v>0</v>
      </c>
    </row>
    <row r="65" spans="1:11">
      <c r="A65" s="43" t="s">
        <v>65</v>
      </c>
      <c r="B65" s="43" t="s">
        <v>16</v>
      </c>
      <c r="C65" s="40" t="s">
        <v>20</v>
      </c>
      <c r="D65" s="92">
        <v>4</v>
      </c>
      <c r="E65" s="31">
        <v>0</v>
      </c>
      <c r="F65" s="31">
        <v>5</v>
      </c>
      <c r="G65" s="31">
        <v>4</v>
      </c>
      <c r="H65" s="31">
        <f t="shared" si="16"/>
        <v>13</v>
      </c>
      <c r="I65" s="101">
        <v>0</v>
      </c>
      <c r="J65" s="31">
        <v>1</v>
      </c>
      <c r="K65" s="31">
        <f t="shared" si="15"/>
        <v>1</v>
      </c>
    </row>
    <row r="66" spans="1:11">
      <c r="A66" s="94" t="s">
        <v>66</v>
      </c>
      <c r="B66" s="94" t="s">
        <v>16</v>
      </c>
      <c r="C66" s="95" t="s">
        <v>17</v>
      </c>
      <c r="D66" s="92">
        <v>2</v>
      </c>
      <c r="E66" s="31">
        <v>0</v>
      </c>
      <c r="F66" s="31">
        <v>1</v>
      </c>
      <c r="G66" s="31">
        <v>0</v>
      </c>
      <c r="H66" s="31">
        <f t="shared" si="16"/>
        <v>3</v>
      </c>
      <c r="I66" s="101">
        <v>1</v>
      </c>
      <c r="J66" s="31">
        <v>0</v>
      </c>
      <c r="K66" s="31">
        <f t="shared" si="15"/>
        <v>1</v>
      </c>
    </row>
    <row r="67" spans="1:11" s="1" customFormat="1" ht="12.75">
      <c r="A67" s="45" t="s">
        <v>67</v>
      </c>
      <c r="B67" s="45"/>
      <c r="C67" s="45"/>
      <c r="D67" s="45">
        <f>SUM(D68:D103)</f>
        <v>57</v>
      </c>
      <c r="E67" s="45">
        <f>SUM(E68:E102)</f>
        <v>2</v>
      </c>
      <c r="F67" s="45">
        <f t="shared" ref="F67:K67" si="17">SUM(F68:F103)</f>
        <v>53</v>
      </c>
      <c r="G67" s="45">
        <f t="shared" si="17"/>
        <v>108</v>
      </c>
      <c r="H67" s="45">
        <f t="shared" si="17"/>
        <v>220</v>
      </c>
      <c r="I67" s="100">
        <f t="shared" si="17"/>
        <v>7</v>
      </c>
      <c r="J67" s="45">
        <f t="shared" si="17"/>
        <v>15</v>
      </c>
      <c r="K67" s="45">
        <f t="shared" si="17"/>
        <v>22</v>
      </c>
    </row>
    <row r="68" spans="1:11">
      <c r="A68" s="43" t="s">
        <v>68</v>
      </c>
      <c r="B68" s="43" t="s">
        <v>34</v>
      </c>
      <c r="C68" s="40" t="s">
        <v>17</v>
      </c>
      <c r="D68" s="92">
        <v>1</v>
      </c>
      <c r="E68" s="31">
        <v>0</v>
      </c>
      <c r="F68" s="31">
        <v>2</v>
      </c>
      <c r="G68" s="31">
        <v>3</v>
      </c>
      <c r="H68" s="31">
        <f>SUM(D68:G68)</f>
        <v>6</v>
      </c>
      <c r="I68" s="101">
        <v>0</v>
      </c>
      <c r="J68" s="31">
        <v>0</v>
      </c>
      <c r="K68" s="31">
        <f>SUM(I68:J68)</f>
        <v>0</v>
      </c>
    </row>
    <row r="69" spans="1:11">
      <c r="A69" s="43" t="s">
        <v>69</v>
      </c>
      <c r="B69" s="43" t="s">
        <v>34</v>
      </c>
      <c r="C69" s="43" t="s">
        <v>20</v>
      </c>
      <c r="D69" s="92">
        <v>0</v>
      </c>
      <c r="E69" s="31">
        <v>0</v>
      </c>
      <c r="F69" s="31">
        <v>2</v>
      </c>
      <c r="G69" s="31">
        <v>7</v>
      </c>
      <c r="H69" s="31">
        <f t="shared" ref="H69:H85" si="18">SUM(D69:G69)</f>
        <v>9</v>
      </c>
      <c r="I69" s="101">
        <v>0</v>
      </c>
      <c r="J69" s="31">
        <v>0</v>
      </c>
      <c r="K69" s="31">
        <f t="shared" ref="K69:K103" si="19">SUM(I69:J69)</f>
        <v>0</v>
      </c>
    </row>
    <row r="70" spans="1:11">
      <c r="A70" s="43" t="s">
        <v>70</v>
      </c>
      <c r="B70" s="43" t="s">
        <v>16</v>
      </c>
      <c r="C70" s="40" t="s">
        <v>17</v>
      </c>
      <c r="D70" s="92">
        <v>5</v>
      </c>
      <c r="E70" s="31">
        <v>0</v>
      </c>
      <c r="F70" s="31">
        <v>0</v>
      </c>
      <c r="G70" s="31">
        <v>7</v>
      </c>
      <c r="H70" s="31">
        <f t="shared" si="18"/>
        <v>12</v>
      </c>
      <c r="I70" s="101">
        <v>1</v>
      </c>
      <c r="J70" s="31">
        <v>0</v>
      </c>
      <c r="K70" s="31">
        <f t="shared" si="19"/>
        <v>1</v>
      </c>
    </row>
    <row r="71" spans="1:11">
      <c r="A71" s="43" t="s">
        <v>71</v>
      </c>
      <c r="B71" s="43" t="s">
        <v>34</v>
      </c>
      <c r="C71" s="40" t="s">
        <v>17</v>
      </c>
      <c r="D71" s="92">
        <v>0</v>
      </c>
      <c r="E71" s="31">
        <v>0</v>
      </c>
      <c r="F71" s="31">
        <v>6</v>
      </c>
      <c r="G71" s="31">
        <v>0</v>
      </c>
      <c r="H71" s="31">
        <f t="shared" si="18"/>
        <v>6</v>
      </c>
      <c r="I71" s="101">
        <v>0</v>
      </c>
      <c r="J71" s="31">
        <v>0</v>
      </c>
      <c r="K71" s="31">
        <f t="shared" si="19"/>
        <v>0</v>
      </c>
    </row>
    <row r="72" spans="1:11">
      <c r="A72" s="43" t="s">
        <v>72</v>
      </c>
      <c r="B72" s="43" t="s">
        <v>16</v>
      </c>
      <c r="C72" s="40" t="s">
        <v>17</v>
      </c>
      <c r="D72" s="92">
        <v>0</v>
      </c>
      <c r="E72" s="31">
        <v>0</v>
      </c>
      <c r="F72" s="31">
        <v>0</v>
      </c>
      <c r="G72" s="31">
        <v>0</v>
      </c>
      <c r="H72" s="31">
        <f t="shared" si="18"/>
        <v>0</v>
      </c>
      <c r="I72" s="101">
        <v>0</v>
      </c>
      <c r="J72" s="31">
        <v>0</v>
      </c>
      <c r="K72" s="31">
        <f t="shared" si="19"/>
        <v>0</v>
      </c>
    </row>
    <row r="73" spans="1:11">
      <c r="A73" s="43" t="s">
        <v>73</v>
      </c>
      <c r="B73" s="43" t="s">
        <v>16</v>
      </c>
      <c r="C73" s="40" t="s">
        <v>17</v>
      </c>
      <c r="D73" s="92">
        <v>2</v>
      </c>
      <c r="E73" s="31">
        <v>1</v>
      </c>
      <c r="F73" s="31">
        <v>1</v>
      </c>
      <c r="G73" s="31">
        <v>4</v>
      </c>
      <c r="H73" s="31">
        <f t="shared" si="18"/>
        <v>8</v>
      </c>
      <c r="I73" s="101">
        <v>0</v>
      </c>
      <c r="J73" s="31">
        <v>0</v>
      </c>
      <c r="K73" s="31">
        <f t="shared" si="19"/>
        <v>0</v>
      </c>
    </row>
    <row r="74" spans="1:11">
      <c r="A74" s="43" t="s">
        <v>74</v>
      </c>
      <c r="B74" s="43" t="s">
        <v>16</v>
      </c>
      <c r="C74" s="40" t="s">
        <v>17</v>
      </c>
      <c r="D74" s="92">
        <v>0</v>
      </c>
      <c r="E74" s="31">
        <v>0</v>
      </c>
      <c r="F74" s="31">
        <v>0</v>
      </c>
      <c r="G74" s="31">
        <v>0</v>
      </c>
      <c r="H74" s="31">
        <f t="shared" si="18"/>
        <v>0</v>
      </c>
      <c r="I74" s="101">
        <v>0</v>
      </c>
      <c r="J74" s="31">
        <v>0</v>
      </c>
      <c r="K74" s="31">
        <f t="shared" si="19"/>
        <v>0</v>
      </c>
    </row>
    <row r="75" spans="1:11">
      <c r="A75" s="43" t="s">
        <v>75</v>
      </c>
      <c r="B75" s="43" t="s">
        <v>16</v>
      </c>
      <c r="C75" s="40" t="s">
        <v>20</v>
      </c>
      <c r="D75" s="92">
        <v>0</v>
      </c>
      <c r="E75" s="31">
        <v>0</v>
      </c>
      <c r="F75" s="31">
        <v>2</v>
      </c>
      <c r="G75" s="31">
        <v>2</v>
      </c>
      <c r="H75" s="31">
        <f t="shared" si="18"/>
        <v>4</v>
      </c>
      <c r="I75" s="101">
        <v>0</v>
      </c>
      <c r="J75" s="31">
        <v>0</v>
      </c>
      <c r="K75" s="31">
        <f t="shared" si="19"/>
        <v>0</v>
      </c>
    </row>
    <row r="76" spans="1:11">
      <c r="A76" s="43" t="s">
        <v>76</v>
      </c>
      <c r="B76" s="43" t="s">
        <v>34</v>
      </c>
      <c r="C76" s="40" t="s">
        <v>20</v>
      </c>
      <c r="D76" s="92">
        <v>4</v>
      </c>
      <c r="E76" s="31">
        <v>0</v>
      </c>
      <c r="F76" s="31">
        <v>3</v>
      </c>
      <c r="G76" s="31">
        <v>7</v>
      </c>
      <c r="H76" s="31">
        <f t="shared" si="18"/>
        <v>14</v>
      </c>
      <c r="I76" s="101">
        <v>0</v>
      </c>
      <c r="J76" s="31">
        <v>3</v>
      </c>
      <c r="K76" s="31">
        <f t="shared" si="19"/>
        <v>3</v>
      </c>
    </row>
    <row r="77" spans="1:11">
      <c r="A77" s="43" t="s">
        <v>77</v>
      </c>
      <c r="B77" s="43" t="s">
        <v>34</v>
      </c>
      <c r="C77" s="40" t="s">
        <v>20</v>
      </c>
      <c r="D77" s="92">
        <v>2</v>
      </c>
      <c r="E77" s="31">
        <v>0</v>
      </c>
      <c r="F77" s="31">
        <v>1</v>
      </c>
      <c r="G77" s="31">
        <v>4</v>
      </c>
      <c r="H77" s="31">
        <f t="shared" si="18"/>
        <v>7</v>
      </c>
      <c r="I77" s="101">
        <v>0</v>
      </c>
      <c r="J77" s="31">
        <v>0</v>
      </c>
      <c r="K77" s="31">
        <f t="shared" si="19"/>
        <v>0</v>
      </c>
    </row>
    <row r="78" spans="1:11">
      <c r="A78" s="43" t="s">
        <v>77</v>
      </c>
      <c r="B78" s="43" t="s">
        <v>34</v>
      </c>
      <c r="C78" s="40" t="s">
        <v>17</v>
      </c>
      <c r="D78" s="92">
        <v>1</v>
      </c>
      <c r="E78" s="31">
        <v>0</v>
      </c>
      <c r="F78" s="31">
        <v>6</v>
      </c>
      <c r="G78" s="31">
        <v>3</v>
      </c>
      <c r="H78" s="31">
        <f t="shared" si="18"/>
        <v>10</v>
      </c>
      <c r="I78" s="101">
        <v>1</v>
      </c>
      <c r="J78" s="31">
        <v>1</v>
      </c>
      <c r="K78" s="31">
        <f t="shared" si="19"/>
        <v>2</v>
      </c>
    </row>
    <row r="79" spans="1:11">
      <c r="A79" s="43" t="s">
        <v>77</v>
      </c>
      <c r="B79" s="43" t="s">
        <v>16</v>
      </c>
      <c r="C79" s="40" t="s">
        <v>17</v>
      </c>
      <c r="D79" s="92">
        <v>1</v>
      </c>
      <c r="E79" s="31">
        <v>0</v>
      </c>
      <c r="F79" s="31">
        <v>2</v>
      </c>
      <c r="G79" s="31">
        <v>1</v>
      </c>
      <c r="H79" s="31">
        <f t="shared" si="18"/>
        <v>4</v>
      </c>
      <c r="I79" s="101">
        <v>0</v>
      </c>
      <c r="J79" s="31">
        <v>0</v>
      </c>
      <c r="K79" s="31">
        <f t="shared" si="19"/>
        <v>0</v>
      </c>
    </row>
    <row r="80" spans="1:11">
      <c r="A80" s="43" t="s">
        <v>78</v>
      </c>
      <c r="B80" s="43" t="s">
        <v>34</v>
      </c>
      <c r="C80" s="40" t="s">
        <v>17</v>
      </c>
      <c r="D80" s="92">
        <v>7</v>
      </c>
      <c r="E80" s="31">
        <v>0</v>
      </c>
      <c r="F80" s="31">
        <v>1</v>
      </c>
      <c r="G80" s="31">
        <v>9</v>
      </c>
      <c r="H80" s="31">
        <f t="shared" si="18"/>
        <v>17</v>
      </c>
      <c r="I80" s="101">
        <v>0</v>
      </c>
      <c r="J80" s="31">
        <v>0</v>
      </c>
      <c r="K80" s="31">
        <f t="shared" si="19"/>
        <v>0</v>
      </c>
    </row>
    <row r="81" spans="1:11">
      <c r="A81" s="43" t="s">
        <v>78</v>
      </c>
      <c r="B81" s="43" t="s">
        <v>16</v>
      </c>
      <c r="C81" s="40" t="s">
        <v>17</v>
      </c>
      <c r="D81" s="92">
        <v>0</v>
      </c>
      <c r="E81" s="31">
        <v>0</v>
      </c>
      <c r="F81" s="31">
        <v>0</v>
      </c>
      <c r="G81" s="31">
        <v>0</v>
      </c>
      <c r="H81" s="31">
        <f t="shared" si="18"/>
        <v>0</v>
      </c>
      <c r="I81" s="101">
        <v>0</v>
      </c>
      <c r="J81" s="31">
        <v>0</v>
      </c>
      <c r="K81" s="31">
        <f t="shared" si="19"/>
        <v>0</v>
      </c>
    </row>
    <row r="82" spans="1:11">
      <c r="A82" s="43" t="s">
        <v>78</v>
      </c>
      <c r="B82" s="43" t="s">
        <v>34</v>
      </c>
      <c r="C82" s="40" t="s">
        <v>20</v>
      </c>
      <c r="D82" s="92">
        <v>3</v>
      </c>
      <c r="E82" s="31">
        <v>0</v>
      </c>
      <c r="F82" s="31">
        <v>2</v>
      </c>
      <c r="G82" s="31">
        <v>2</v>
      </c>
      <c r="H82" s="31">
        <f t="shared" si="18"/>
        <v>7</v>
      </c>
      <c r="I82" s="101">
        <v>0</v>
      </c>
      <c r="J82" s="31">
        <v>1</v>
      </c>
      <c r="K82" s="31">
        <f t="shared" si="19"/>
        <v>1</v>
      </c>
    </row>
    <row r="83" spans="1:11">
      <c r="A83" s="43" t="s">
        <v>79</v>
      </c>
      <c r="B83" s="43" t="s">
        <v>16</v>
      </c>
      <c r="C83" s="40" t="s">
        <v>17</v>
      </c>
      <c r="D83" s="92">
        <v>3</v>
      </c>
      <c r="E83" s="31">
        <v>0</v>
      </c>
      <c r="F83" s="31">
        <v>1</v>
      </c>
      <c r="G83" s="31">
        <v>2</v>
      </c>
      <c r="H83" s="31">
        <f t="shared" si="18"/>
        <v>6</v>
      </c>
      <c r="I83" s="101">
        <v>1</v>
      </c>
      <c r="J83" s="31">
        <v>0</v>
      </c>
      <c r="K83" s="31">
        <f t="shared" si="19"/>
        <v>1</v>
      </c>
    </row>
    <row r="84" spans="1:11">
      <c r="A84" s="43" t="s">
        <v>80</v>
      </c>
      <c r="B84" s="43" t="s">
        <v>34</v>
      </c>
      <c r="C84" s="40" t="s">
        <v>17</v>
      </c>
      <c r="D84" s="92">
        <v>3</v>
      </c>
      <c r="E84" s="31">
        <v>0</v>
      </c>
      <c r="F84" s="31">
        <v>0</v>
      </c>
      <c r="G84" s="31">
        <v>6</v>
      </c>
      <c r="H84" s="31">
        <f t="shared" si="18"/>
        <v>9</v>
      </c>
      <c r="I84" s="101">
        <v>0</v>
      </c>
      <c r="J84" s="31">
        <v>0</v>
      </c>
      <c r="K84" s="31">
        <f t="shared" si="19"/>
        <v>0</v>
      </c>
    </row>
    <row r="85" spans="1:11">
      <c r="A85" s="43" t="s">
        <v>81</v>
      </c>
      <c r="B85" s="43" t="s">
        <v>34</v>
      </c>
      <c r="C85" s="40" t="s">
        <v>17</v>
      </c>
      <c r="D85" s="92">
        <v>0</v>
      </c>
      <c r="E85" s="31">
        <v>0</v>
      </c>
      <c r="F85" s="31">
        <v>0</v>
      </c>
      <c r="G85" s="31">
        <v>7</v>
      </c>
      <c r="H85" s="31">
        <f t="shared" si="18"/>
        <v>7</v>
      </c>
      <c r="I85" s="101">
        <v>0</v>
      </c>
      <c r="J85" s="31">
        <v>0</v>
      </c>
      <c r="K85" s="31">
        <f t="shared" si="19"/>
        <v>0</v>
      </c>
    </row>
    <row r="86" spans="1:11">
      <c r="A86" s="43" t="s">
        <v>82</v>
      </c>
      <c r="B86" s="43" t="s">
        <v>34</v>
      </c>
      <c r="C86" s="40" t="s">
        <v>20</v>
      </c>
      <c r="D86" s="92">
        <v>4</v>
      </c>
      <c r="E86" s="31">
        <v>0</v>
      </c>
      <c r="F86" s="31">
        <v>0</v>
      </c>
      <c r="G86" s="31">
        <v>0</v>
      </c>
      <c r="H86" s="31">
        <f t="shared" ref="H86:H103" si="20">SUM(D86:G86)</f>
        <v>4</v>
      </c>
      <c r="I86" s="101">
        <v>0</v>
      </c>
      <c r="J86" s="31">
        <v>0</v>
      </c>
      <c r="K86" s="31">
        <f t="shared" si="19"/>
        <v>0</v>
      </c>
    </row>
    <row r="87" spans="1:11">
      <c r="A87" s="43" t="s">
        <v>83</v>
      </c>
      <c r="B87" s="43" t="s">
        <v>34</v>
      </c>
      <c r="C87" s="40" t="s">
        <v>17</v>
      </c>
      <c r="D87" s="92">
        <v>1</v>
      </c>
      <c r="E87" s="31">
        <v>0</v>
      </c>
      <c r="F87" s="31">
        <v>3</v>
      </c>
      <c r="G87" s="31">
        <v>9</v>
      </c>
      <c r="H87" s="31">
        <f t="shared" si="20"/>
        <v>13</v>
      </c>
      <c r="I87" s="101">
        <v>2</v>
      </c>
      <c r="J87" s="31">
        <v>1</v>
      </c>
      <c r="K87" s="31">
        <f t="shared" si="19"/>
        <v>3</v>
      </c>
    </row>
    <row r="88" spans="1:11">
      <c r="A88" s="43" t="s">
        <v>84</v>
      </c>
      <c r="B88" s="43" t="s">
        <v>34</v>
      </c>
      <c r="C88" s="40" t="s">
        <v>20</v>
      </c>
      <c r="D88" s="92">
        <v>0</v>
      </c>
      <c r="E88" s="31">
        <v>0</v>
      </c>
      <c r="F88" s="31">
        <v>0</v>
      </c>
      <c r="G88" s="31">
        <v>0</v>
      </c>
      <c r="H88" s="31">
        <f t="shared" si="20"/>
        <v>0</v>
      </c>
      <c r="I88" s="101">
        <v>0</v>
      </c>
      <c r="J88" s="31">
        <v>0</v>
      </c>
      <c r="K88" s="31">
        <f t="shared" si="19"/>
        <v>0</v>
      </c>
    </row>
    <row r="89" spans="1:11">
      <c r="A89" s="43" t="s">
        <v>83</v>
      </c>
      <c r="B89" s="43" t="s">
        <v>34</v>
      </c>
      <c r="C89" s="40" t="s">
        <v>20</v>
      </c>
      <c r="D89" s="92">
        <v>4</v>
      </c>
      <c r="E89" s="31">
        <v>0</v>
      </c>
      <c r="F89" s="31">
        <v>5</v>
      </c>
      <c r="G89" s="31">
        <v>5</v>
      </c>
      <c r="H89" s="31">
        <f t="shared" si="20"/>
        <v>14</v>
      </c>
      <c r="I89" s="101">
        <v>0</v>
      </c>
      <c r="J89" s="31">
        <v>3</v>
      </c>
      <c r="K89" s="31">
        <f t="shared" si="19"/>
        <v>3</v>
      </c>
    </row>
    <row r="90" spans="1:11">
      <c r="A90" s="43" t="s">
        <v>85</v>
      </c>
      <c r="B90" s="43" t="s">
        <v>34</v>
      </c>
      <c r="C90" s="40" t="s">
        <v>20</v>
      </c>
      <c r="D90" s="92">
        <v>0</v>
      </c>
      <c r="E90" s="31">
        <v>0</v>
      </c>
      <c r="F90" s="31">
        <v>2</v>
      </c>
      <c r="G90" s="31">
        <v>0</v>
      </c>
      <c r="H90" s="31">
        <f t="shared" si="20"/>
        <v>2</v>
      </c>
      <c r="I90" s="101">
        <v>0</v>
      </c>
      <c r="J90" s="31">
        <v>0</v>
      </c>
      <c r="K90" s="31">
        <f t="shared" si="19"/>
        <v>0</v>
      </c>
    </row>
    <row r="91" spans="1:11">
      <c r="A91" s="43" t="s">
        <v>86</v>
      </c>
      <c r="B91" s="43" t="s">
        <v>34</v>
      </c>
      <c r="C91" s="40" t="s">
        <v>17</v>
      </c>
      <c r="D91" s="92">
        <v>0</v>
      </c>
      <c r="E91" s="31">
        <v>0</v>
      </c>
      <c r="F91" s="31">
        <v>1</v>
      </c>
      <c r="G91" s="31">
        <v>0</v>
      </c>
      <c r="H91" s="31">
        <f t="shared" si="20"/>
        <v>1</v>
      </c>
      <c r="I91" s="101">
        <v>0</v>
      </c>
      <c r="J91" s="31">
        <v>0</v>
      </c>
      <c r="K91" s="31">
        <f t="shared" si="19"/>
        <v>0</v>
      </c>
    </row>
    <row r="92" spans="1:11">
      <c r="A92" s="43" t="s">
        <v>80</v>
      </c>
      <c r="B92" s="43" t="s">
        <v>34</v>
      </c>
      <c r="C92" s="40" t="s">
        <v>20</v>
      </c>
      <c r="D92" s="92">
        <v>0</v>
      </c>
      <c r="E92" s="31">
        <v>0</v>
      </c>
      <c r="F92" s="31"/>
      <c r="G92" s="31">
        <v>2</v>
      </c>
      <c r="H92" s="31">
        <f t="shared" si="20"/>
        <v>2</v>
      </c>
      <c r="I92" s="101">
        <v>0</v>
      </c>
      <c r="J92" s="31">
        <v>0</v>
      </c>
      <c r="K92" s="31">
        <f t="shared" si="19"/>
        <v>0</v>
      </c>
    </row>
    <row r="93" spans="1:11">
      <c r="A93" s="43" t="s">
        <v>87</v>
      </c>
      <c r="B93" s="43" t="s">
        <v>34</v>
      </c>
      <c r="C93" s="40" t="s">
        <v>17</v>
      </c>
      <c r="D93" s="92">
        <v>0</v>
      </c>
      <c r="E93" s="31">
        <v>0</v>
      </c>
      <c r="F93" s="31">
        <v>0</v>
      </c>
      <c r="G93" s="31">
        <v>0</v>
      </c>
      <c r="H93" s="31">
        <f t="shared" si="20"/>
        <v>0</v>
      </c>
      <c r="I93" s="101">
        <v>0</v>
      </c>
      <c r="J93" s="31">
        <v>0</v>
      </c>
      <c r="K93" s="31">
        <f t="shared" si="19"/>
        <v>0</v>
      </c>
    </row>
    <row r="94" spans="1:11">
      <c r="A94" s="43" t="s">
        <v>87</v>
      </c>
      <c r="B94" s="43" t="s">
        <v>34</v>
      </c>
      <c r="C94" s="40" t="s">
        <v>20</v>
      </c>
      <c r="D94" s="92">
        <v>0</v>
      </c>
      <c r="E94" s="31">
        <v>0</v>
      </c>
      <c r="F94" s="31">
        <v>2</v>
      </c>
      <c r="G94" s="31">
        <v>6</v>
      </c>
      <c r="H94" s="31">
        <f t="shared" si="20"/>
        <v>8</v>
      </c>
      <c r="I94" s="101">
        <v>0</v>
      </c>
      <c r="J94" s="31">
        <v>1</v>
      </c>
      <c r="K94" s="31">
        <f t="shared" si="19"/>
        <v>1</v>
      </c>
    </row>
    <row r="95" spans="1:11">
      <c r="A95" s="43" t="s">
        <v>88</v>
      </c>
      <c r="B95" s="43" t="s">
        <v>34</v>
      </c>
      <c r="C95" s="40" t="s">
        <v>17</v>
      </c>
      <c r="D95" s="92">
        <v>0</v>
      </c>
      <c r="E95" s="31">
        <v>0</v>
      </c>
      <c r="F95" s="31">
        <v>1</v>
      </c>
      <c r="G95" s="31">
        <v>0</v>
      </c>
      <c r="H95" s="31">
        <f t="shared" si="20"/>
        <v>1</v>
      </c>
      <c r="I95" s="101">
        <v>0</v>
      </c>
      <c r="J95" s="31">
        <v>0</v>
      </c>
      <c r="K95" s="31">
        <f t="shared" si="19"/>
        <v>0</v>
      </c>
    </row>
    <row r="96" spans="1:11">
      <c r="A96" s="43" t="s">
        <v>89</v>
      </c>
      <c r="B96" s="43" t="s">
        <v>34</v>
      </c>
      <c r="C96" s="40" t="s">
        <v>20</v>
      </c>
      <c r="D96" s="92">
        <v>0</v>
      </c>
      <c r="E96" s="31">
        <v>0</v>
      </c>
      <c r="F96" s="31">
        <v>2</v>
      </c>
      <c r="G96" s="31">
        <v>6</v>
      </c>
      <c r="H96" s="31">
        <f t="shared" si="20"/>
        <v>8</v>
      </c>
      <c r="I96" s="101">
        <v>0</v>
      </c>
      <c r="J96" s="31">
        <v>0</v>
      </c>
      <c r="K96" s="31">
        <f t="shared" si="19"/>
        <v>0</v>
      </c>
    </row>
    <row r="97" spans="1:11">
      <c r="A97" s="43" t="s">
        <v>90</v>
      </c>
      <c r="B97" s="43" t="s">
        <v>34</v>
      </c>
      <c r="C97" s="40" t="s">
        <v>17</v>
      </c>
      <c r="D97" s="92">
        <v>1</v>
      </c>
      <c r="E97" s="31">
        <v>0</v>
      </c>
      <c r="F97" s="31">
        <v>0</v>
      </c>
      <c r="G97" s="31">
        <v>1</v>
      </c>
      <c r="H97" s="31">
        <f t="shared" si="20"/>
        <v>2</v>
      </c>
      <c r="I97" s="101">
        <v>0</v>
      </c>
      <c r="J97" s="31">
        <v>0</v>
      </c>
      <c r="K97" s="31">
        <f t="shared" si="19"/>
        <v>0</v>
      </c>
    </row>
    <row r="98" spans="1:11">
      <c r="A98" s="43" t="s">
        <v>91</v>
      </c>
      <c r="B98" s="43" t="s">
        <v>34</v>
      </c>
      <c r="C98" s="40" t="s">
        <v>20</v>
      </c>
      <c r="D98" s="92">
        <v>1</v>
      </c>
      <c r="E98" s="31">
        <v>0</v>
      </c>
      <c r="F98" s="31">
        <v>1</v>
      </c>
      <c r="G98" s="31">
        <v>1</v>
      </c>
      <c r="H98" s="31">
        <f t="shared" si="20"/>
        <v>3</v>
      </c>
      <c r="I98" s="101">
        <v>0</v>
      </c>
      <c r="J98" s="31">
        <v>0</v>
      </c>
      <c r="K98" s="31">
        <f t="shared" si="19"/>
        <v>0</v>
      </c>
    </row>
    <row r="99" spans="1:11">
      <c r="A99" s="43" t="s">
        <v>92</v>
      </c>
      <c r="B99" s="43" t="s">
        <v>34</v>
      </c>
      <c r="C99" s="40" t="s">
        <v>17</v>
      </c>
      <c r="D99" s="92">
        <v>3</v>
      </c>
      <c r="E99" s="31">
        <v>0</v>
      </c>
      <c r="F99" s="31">
        <v>0</v>
      </c>
      <c r="G99" s="31">
        <v>2</v>
      </c>
      <c r="H99" s="31">
        <f t="shared" si="20"/>
        <v>5</v>
      </c>
      <c r="I99" s="101">
        <v>1</v>
      </c>
      <c r="J99" s="31">
        <v>0</v>
      </c>
      <c r="K99" s="31">
        <f t="shared" si="19"/>
        <v>1</v>
      </c>
    </row>
    <row r="100" spans="1:11">
      <c r="A100" s="43" t="s">
        <v>92</v>
      </c>
      <c r="B100" s="43" t="s">
        <v>34</v>
      </c>
      <c r="C100" s="40" t="s">
        <v>20</v>
      </c>
      <c r="D100" s="92">
        <v>1</v>
      </c>
      <c r="E100" s="31">
        <v>0</v>
      </c>
      <c r="F100" s="31">
        <v>0</v>
      </c>
      <c r="G100" s="31">
        <v>1</v>
      </c>
      <c r="H100" s="31">
        <f t="shared" si="20"/>
        <v>2</v>
      </c>
      <c r="I100" s="101">
        <v>0</v>
      </c>
      <c r="J100" s="31">
        <v>1</v>
      </c>
      <c r="K100" s="31">
        <f t="shared" si="19"/>
        <v>1</v>
      </c>
    </row>
    <row r="101" spans="1:11">
      <c r="A101" s="43" t="s">
        <v>93</v>
      </c>
      <c r="B101" s="43" t="s">
        <v>16</v>
      </c>
      <c r="C101" s="40" t="s">
        <v>17</v>
      </c>
      <c r="D101" s="92">
        <v>6</v>
      </c>
      <c r="E101" s="31">
        <v>1</v>
      </c>
      <c r="F101" s="31">
        <v>6</v>
      </c>
      <c r="G101" s="31">
        <v>9</v>
      </c>
      <c r="H101" s="31">
        <f t="shared" si="20"/>
        <v>22</v>
      </c>
      <c r="I101" s="101">
        <v>1</v>
      </c>
      <c r="J101" s="31">
        <v>4</v>
      </c>
      <c r="K101" s="31">
        <f t="shared" si="19"/>
        <v>5</v>
      </c>
    </row>
    <row r="102" spans="1:11">
      <c r="A102" s="43" t="s">
        <v>94</v>
      </c>
      <c r="B102" s="43" t="s">
        <v>16</v>
      </c>
      <c r="C102" s="40" t="s">
        <v>17</v>
      </c>
      <c r="D102" s="92">
        <v>1</v>
      </c>
      <c r="E102" s="31">
        <v>0</v>
      </c>
      <c r="F102" s="31">
        <v>0</v>
      </c>
      <c r="G102" s="31">
        <v>0</v>
      </c>
      <c r="H102" s="31">
        <f t="shared" si="20"/>
        <v>1</v>
      </c>
      <c r="I102" s="101">
        <v>0</v>
      </c>
      <c r="J102" s="31">
        <v>0</v>
      </c>
      <c r="K102" s="31">
        <f t="shared" si="19"/>
        <v>0</v>
      </c>
    </row>
    <row r="103" spans="1:11">
      <c r="A103" s="43" t="s">
        <v>95</v>
      </c>
      <c r="B103" s="43" t="s">
        <v>34</v>
      </c>
      <c r="C103" s="40" t="s">
        <v>20</v>
      </c>
      <c r="D103" s="103">
        <v>3</v>
      </c>
      <c r="E103" s="104">
        <v>0</v>
      </c>
      <c r="F103" s="104">
        <v>1</v>
      </c>
      <c r="G103" s="104">
        <v>2</v>
      </c>
      <c r="H103" s="31">
        <f t="shared" si="20"/>
        <v>6</v>
      </c>
      <c r="I103" s="106">
        <v>0</v>
      </c>
      <c r="J103" s="107">
        <v>0</v>
      </c>
      <c r="K103" s="31">
        <f t="shared" si="19"/>
        <v>0</v>
      </c>
    </row>
    <row r="104" spans="1:11" ht="12.75">
      <c r="A104" s="79" t="s">
        <v>96</v>
      </c>
      <c r="B104" s="105"/>
      <c r="C104" s="45"/>
      <c r="D104" s="46">
        <f t="shared" ref="D104:I104" si="21">SUM(D105:D110)</f>
        <v>14</v>
      </c>
      <c r="E104" s="45">
        <f t="shared" si="21"/>
        <v>0</v>
      </c>
      <c r="F104" s="45">
        <f t="shared" si="21"/>
        <v>19</v>
      </c>
      <c r="G104" s="45">
        <f t="shared" si="21"/>
        <v>73</v>
      </c>
      <c r="H104" s="45">
        <f t="shared" si="21"/>
        <v>106</v>
      </c>
      <c r="I104" s="100">
        <f t="shared" si="21"/>
        <v>4</v>
      </c>
      <c r="J104" s="45">
        <f t="shared" ref="J104:K104" si="22">SUM(J105:J110)</f>
        <v>8</v>
      </c>
      <c r="K104" s="45">
        <f t="shared" si="22"/>
        <v>12</v>
      </c>
    </row>
    <row r="105" spans="1:11">
      <c r="A105" s="43" t="s">
        <v>97</v>
      </c>
      <c r="B105" s="43" t="s">
        <v>16</v>
      </c>
      <c r="C105" s="40" t="s">
        <v>17</v>
      </c>
      <c r="D105" s="92">
        <v>0</v>
      </c>
      <c r="E105" s="31">
        <v>0</v>
      </c>
      <c r="F105" s="31">
        <v>2</v>
      </c>
      <c r="G105" s="31">
        <v>8</v>
      </c>
      <c r="H105" s="31">
        <f>SUM(D105:G105)</f>
        <v>10</v>
      </c>
      <c r="I105" s="101">
        <v>1</v>
      </c>
      <c r="J105" s="31">
        <v>0</v>
      </c>
      <c r="K105" s="31">
        <f>SUM(I105:J105)</f>
        <v>1</v>
      </c>
    </row>
    <row r="106" spans="1:11">
      <c r="A106" s="43" t="s">
        <v>97</v>
      </c>
      <c r="B106" s="43" t="s">
        <v>34</v>
      </c>
      <c r="C106" s="40" t="s">
        <v>17</v>
      </c>
      <c r="D106" s="92">
        <v>0</v>
      </c>
      <c r="E106" s="31">
        <v>0</v>
      </c>
      <c r="F106" s="31">
        <v>0</v>
      </c>
      <c r="G106" s="31">
        <v>0</v>
      </c>
      <c r="H106" s="31">
        <f>SUM(D106:G106)</f>
        <v>0</v>
      </c>
      <c r="I106" s="101">
        <v>0</v>
      </c>
      <c r="J106" s="31">
        <v>0</v>
      </c>
      <c r="K106" s="31">
        <f>SUM(I106:J106)</f>
        <v>0</v>
      </c>
    </row>
    <row r="107" spans="1:11">
      <c r="A107" s="43" t="s">
        <v>98</v>
      </c>
      <c r="B107" s="43" t="s">
        <v>16</v>
      </c>
      <c r="C107" s="40" t="s">
        <v>17</v>
      </c>
      <c r="D107" s="92">
        <v>3</v>
      </c>
      <c r="E107" s="31">
        <v>0</v>
      </c>
      <c r="F107" s="31">
        <v>7</v>
      </c>
      <c r="G107" s="31">
        <v>8</v>
      </c>
      <c r="H107" s="31">
        <f t="shared" ref="H107:H112" si="23">SUM(D107:G107)</f>
        <v>18</v>
      </c>
      <c r="I107" s="101">
        <v>1</v>
      </c>
      <c r="J107" s="31">
        <v>1</v>
      </c>
      <c r="K107" s="31">
        <f t="shared" ref="K107:K112" si="24">SUM(I107:J107)</f>
        <v>2</v>
      </c>
    </row>
    <row r="108" spans="1:11">
      <c r="A108" s="43" t="s">
        <v>99</v>
      </c>
      <c r="B108" s="43" t="s">
        <v>16</v>
      </c>
      <c r="C108" s="40" t="s">
        <v>17</v>
      </c>
      <c r="D108" s="92">
        <v>4</v>
      </c>
      <c r="E108" s="31">
        <v>0</v>
      </c>
      <c r="F108" s="31">
        <v>2</v>
      </c>
      <c r="G108" s="31">
        <v>12</v>
      </c>
      <c r="H108" s="31">
        <f t="shared" si="23"/>
        <v>18</v>
      </c>
      <c r="I108" s="101">
        <v>0</v>
      </c>
      <c r="J108" s="31">
        <v>2</v>
      </c>
      <c r="K108" s="31">
        <f t="shared" si="24"/>
        <v>2</v>
      </c>
    </row>
    <row r="109" spans="1:11">
      <c r="A109" s="43" t="s">
        <v>100</v>
      </c>
      <c r="B109" s="43" t="s">
        <v>16</v>
      </c>
      <c r="C109" s="43" t="s">
        <v>17</v>
      </c>
      <c r="D109" s="92">
        <v>6</v>
      </c>
      <c r="E109" s="31">
        <v>0</v>
      </c>
      <c r="F109" s="31">
        <v>7</v>
      </c>
      <c r="G109" s="31">
        <v>38</v>
      </c>
      <c r="H109" s="31">
        <f t="shared" si="23"/>
        <v>51</v>
      </c>
      <c r="I109" s="101">
        <v>2</v>
      </c>
      <c r="J109" s="31">
        <v>5</v>
      </c>
      <c r="K109" s="31">
        <f t="shared" si="24"/>
        <v>7</v>
      </c>
    </row>
    <row r="110" spans="1:11">
      <c r="A110" s="43" t="s">
        <v>101</v>
      </c>
      <c r="B110" s="43" t="s">
        <v>16</v>
      </c>
      <c r="C110" s="43" t="s">
        <v>17</v>
      </c>
      <c r="D110" s="92">
        <v>1</v>
      </c>
      <c r="E110" s="31">
        <v>0</v>
      </c>
      <c r="F110" s="31">
        <v>1</v>
      </c>
      <c r="G110" s="31">
        <v>7</v>
      </c>
      <c r="H110" s="31">
        <f t="shared" si="23"/>
        <v>9</v>
      </c>
      <c r="I110" s="101">
        <v>0</v>
      </c>
      <c r="J110" s="31">
        <v>0</v>
      </c>
      <c r="K110" s="31">
        <f t="shared" si="24"/>
        <v>0</v>
      </c>
    </row>
    <row r="111" spans="1:11" ht="12.75">
      <c r="A111" s="79" t="s">
        <v>102</v>
      </c>
      <c r="B111" s="105"/>
      <c r="C111" s="45"/>
      <c r="D111" s="46">
        <f t="shared" ref="D111:I111" si="25">SUM(D112:D121)</f>
        <v>12</v>
      </c>
      <c r="E111" s="45">
        <f t="shared" si="25"/>
        <v>0</v>
      </c>
      <c r="F111" s="45">
        <f t="shared" si="25"/>
        <v>30</v>
      </c>
      <c r="G111" s="45">
        <f t="shared" si="25"/>
        <v>38</v>
      </c>
      <c r="H111" s="45">
        <f t="shared" si="25"/>
        <v>80</v>
      </c>
      <c r="I111" s="100">
        <f t="shared" si="25"/>
        <v>3</v>
      </c>
      <c r="J111" s="45">
        <f t="shared" ref="J111:K111" si="26">SUM(J112:J121)</f>
        <v>4</v>
      </c>
      <c r="K111" s="45">
        <f t="shared" si="26"/>
        <v>7</v>
      </c>
    </row>
    <row r="112" spans="1:11">
      <c r="A112" s="43" t="s">
        <v>58</v>
      </c>
      <c r="B112" s="43" t="s">
        <v>16</v>
      </c>
      <c r="C112" s="43" t="s">
        <v>20</v>
      </c>
      <c r="D112" s="92">
        <v>0</v>
      </c>
      <c r="E112" s="31">
        <v>0</v>
      </c>
      <c r="F112" s="31">
        <v>1</v>
      </c>
      <c r="G112" s="31">
        <v>1</v>
      </c>
      <c r="H112" s="31">
        <f t="shared" si="23"/>
        <v>2</v>
      </c>
      <c r="I112" s="101">
        <v>0</v>
      </c>
      <c r="J112" s="31">
        <v>0</v>
      </c>
      <c r="K112" s="31">
        <f t="shared" si="24"/>
        <v>0</v>
      </c>
    </row>
    <row r="113" spans="1:11">
      <c r="A113" s="43" t="s">
        <v>44</v>
      </c>
      <c r="B113" s="43" t="s">
        <v>34</v>
      </c>
      <c r="C113" s="43" t="s">
        <v>17</v>
      </c>
      <c r="D113" s="92">
        <v>5</v>
      </c>
      <c r="E113" s="31">
        <v>0</v>
      </c>
      <c r="F113" s="31">
        <v>5</v>
      </c>
      <c r="G113" s="31">
        <v>14</v>
      </c>
      <c r="H113" s="31">
        <f t="shared" ref="H113:H121" si="27">SUM(D113:G113)</f>
        <v>24</v>
      </c>
      <c r="I113" s="101">
        <v>2</v>
      </c>
      <c r="J113" s="31">
        <v>2</v>
      </c>
      <c r="K113" s="31">
        <f t="shared" ref="K113:K121" si="28">SUM(I113:J113)</f>
        <v>4</v>
      </c>
    </row>
    <row r="114" spans="1:11">
      <c r="A114" s="43" t="s">
        <v>60</v>
      </c>
      <c r="B114" s="43" t="s">
        <v>16</v>
      </c>
      <c r="C114" s="43" t="s">
        <v>20</v>
      </c>
      <c r="D114" s="92">
        <v>1</v>
      </c>
      <c r="E114" s="31">
        <v>0</v>
      </c>
      <c r="F114" s="31">
        <v>1</v>
      </c>
      <c r="G114" s="31">
        <v>0</v>
      </c>
      <c r="H114" s="31">
        <f t="shared" si="27"/>
        <v>2</v>
      </c>
      <c r="I114" s="101">
        <v>0</v>
      </c>
      <c r="J114" s="31">
        <v>0</v>
      </c>
      <c r="K114" s="31">
        <f t="shared" si="28"/>
        <v>0</v>
      </c>
    </row>
    <row r="115" spans="1:11">
      <c r="A115" s="43" t="s">
        <v>33</v>
      </c>
      <c r="B115" s="43" t="s">
        <v>34</v>
      </c>
      <c r="C115" s="43" t="s">
        <v>20</v>
      </c>
      <c r="D115" s="92">
        <v>2</v>
      </c>
      <c r="E115" s="31">
        <v>0</v>
      </c>
      <c r="F115" s="31">
        <v>3</v>
      </c>
      <c r="G115" s="31">
        <v>3</v>
      </c>
      <c r="H115" s="31">
        <f t="shared" si="27"/>
        <v>8</v>
      </c>
      <c r="I115" s="101">
        <v>1</v>
      </c>
      <c r="J115" s="31">
        <v>0</v>
      </c>
      <c r="K115" s="31">
        <f t="shared" si="28"/>
        <v>1</v>
      </c>
    </row>
    <row r="116" spans="1:11">
      <c r="A116" s="43" t="s">
        <v>77</v>
      </c>
      <c r="B116" s="43" t="s">
        <v>34</v>
      </c>
      <c r="C116" s="43" t="s">
        <v>17</v>
      </c>
      <c r="D116" s="92">
        <v>1</v>
      </c>
      <c r="E116" s="31">
        <v>0</v>
      </c>
      <c r="F116" s="31">
        <v>4</v>
      </c>
      <c r="G116" s="31">
        <v>6</v>
      </c>
      <c r="H116" s="31">
        <f t="shared" si="27"/>
        <v>11</v>
      </c>
      <c r="I116" s="101">
        <v>0</v>
      </c>
      <c r="J116" s="31">
        <v>0</v>
      </c>
      <c r="K116" s="31">
        <f t="shared" si="28"/>
        <v>0</v>
      </c>
    </row>
    <row r="117" spans="1:11">
      <c r="A117" s="43" t="s">
        <v>83</v>
      </c>
      <c r="B117" s="43" t="s">
        <v>34</v>
      </c>
      <c r="C117" s="43" t="s">
        <v>20</v>
      </c>
      <c r="D117" s="92">
        <v>1</v>
      </c>
      <c r="E117" s="31">
        <v>0</v>
      </c>
      <c r="F117" s="31">
        <v>3</v>
      </c>
      <c r="G117" s="31">
        <v>5</v>
      </c>
      <c r="H117" s="31">
        <f t="shared" si="27"/>
        <v>9</v>
      </c>
      <c r="I117" s="101">
        <v>0</v>
      </c>
      <c r="J117" s="31">
        <v>0</v>
      </c>
      <c r="K117" s="31">
        <f t="shared" si="28"/>
        <v>0</v>
      </c>
    </row>
    <row r="118" spans="1:11">
      <c r="A118" s="43" t="s">
        <v>38</v>
      </c>
      <c r="B118" s="43" t="s">
        <v>34</v>
      </c>
      <c r="C118" s="43" t="s">
        <v>17</v>
      </c>
      <c r="D118" s="92">
        <v>0</v>
      </c>
      <c r="E118" s="31">
        <v>0</v>
      </c>
      <c r="F118" s="31">
        <v>4</v>
      </c>
      <c r="G118" s="31">
        <v>4</v>
      </c>
      <c r="H118" s="31">
        <f t="shared" si="27"/>
        <v>8</v>
      </c>
      <c r="I118" s="101">
        <v>0</v>
      </c>
      <c r="J118" s="31">
        <v>1</v>
      </c>
      <c r="K118" s="31">
        <f t="shared" si="28"/>
        <v>1</v>
      </c>
    </row>
    <row r="119" spans="1:11">
      <c r="A119" s="43" t="s">
        <v>92</v>
      </c>
      <c r="B119" s="43" t="s">
        <v>34</v>
      </c>
      <c r="C119" s="43" t="s">
        <v>20</v>
      </c>
      <c r="D119" s="92">
        <v>1</v>
      </c>
      <c r="E119" s="31">
        <v>0</v>
      </c>
      <c r="F119" s="31">
        <v>3</v>
      </c>
      <c r="G119" s="31">
        <v>0</v>
      </c>
      <c r="H119" s="31">
        <f t="shared" si="27"/>
        <v>4</v>
      </c>
      <c r="I119" s="101">
        <v>0</v>
      </c>
      <c r="J119" s="31">
        <v>0</v>
      </c>
      <c r="K119" s="31">
        <f t="shared" si="28"/>
        <v>0</v>
      </c>
    </row>
    <row r="120" spans="1:11">
      <c r="A120" s="43" t="s">
        <v>40</v>
      </c>
      <c r="B120" s="43" t="s">
        <v>34</v>
      </c>
      <c r="C120" s="43" t="s">
        <v>17</v>
      </c>
      <c r="D120" s="92">
        <v>1</v>
      </c>
      <c r="E120" s="31">
        <v>0</v>
      </c>
      <c r="F120" s="31">
        <v>5</v>
      </c>
      <c r="G120" s="31">
        <v>3</v>
      </c>
      <c r="H120" s="31">
        <f t="shared" si="27"/>
        <v>9</v>
      </c>
      <c r="I120" s="101">
        <v>0</v>
      </c>
      <c r="J120" s="31">
        <v>1</v>
      </c>
      <c r="K120" s="31">
        <f t="shared" si="28"/>
        <v>1</v>
      </c>
    </row>
    <row r="121" spans="1:11">
      <c r="A121" s="43" t="s">
        <v>103</v>
      </c>
      <c r="B121" s="43" t="s">
        <v>16</v>
      </c>
      <c r="C121" s="43" t="s">
        <v>17</v>
      </c>
      <c r="D121" s="92">
        <v>0</v>
      </c>
      <c r="E121" s="31">
        <v>0</v>
      </c>
      <c r="F121" s="31">
        <v>1</v>
      </c>
      <c r="G121" s="31">
        <v>2</v>
      </c>
      <c r="H121" s="31">
        <f t="shared" si="27"/>
        <v>3</v>
      </c>
      <c r="I121" s="101">
        <v>0</v>
      </c>
      <c r="J121" s="31">
        <v>0</v>
      </c>
      <c r="K121" s="31">
        <f t="shared" si="28"/>
        <v>0</v>
      </c>
    </row>
    <row r="122" spans="1:11" ht="12.75">
      <c r="A122" s="79" t="s">
        <v>104</v>
      </c>
      <c r="B122" s="105"/>
      <c r="C122" s="45"/>
      <c r="D122" s="46">
        <f t="shared" ref="D122:I122" si="29">SUM(D123:D127)</f>
        <v>3</v>
      </c>
      <c r="E122" s="45">
        <f t="shared" si="29"/>
        <v>0</v>
      </c>
      <c r="F122" s="45">
        <f t="shared" si="29"/>
        <v>7</v>
      </c>
      <c r="G122" s="45">
        <f t="shared" si="29"/>
        <v>20</v>
      </c>
      <c r="H122" s="45">
        <f t="shared" si="29"/>
        <v>30</v>
      </c>
      <c r="I122" s="100">
        <f t="shared" si="29"/>
        <v>0</v>
      </c>
      <c r="J122" s="45">
        <f t="shared" ref="J122:K122" si="30">SUM(J123:J127)</f>
        <v>1</v>
      </c>
      <c r="K122" s="45">
        <f t="shared" si="30"/>
        <v>1</v>
      </c>
    </row>
    <row r="123" spans="1:11">
      <c r="A123" s="43" t="s">
        <v>105</v>
      </c>
      <c r="B123" s="43" t="s">
        <v>16</v>
      </c>
      <c r="C123" s="43" t="s">
        <v>17</v>
      </c>
      <c r="D123" s="92">
        <v>0</v>
      </c>
      <c r="E123" s="31">
        <v>0</v>
      </c>
      <c r="F123" s="31">
        <v>2</v>
      </c>
      <c r="G123" s="31">
        <v>5</v>
      </c>
      <c r="H123" s="31">
        <f t="shared" ref="H123:H128" si="31">SUM(D123:G123)</f>
        <v>7</v>
      </c>
      <c r="I123" s="101">
        <v>0</v>
      </c>
      <c r="J123" s="31">
        <v>0</v>
      </c>
      <c r="K123" s="31">
        <f>SUM(I123:J123)</f>
        <v>0</v>
      </c>
    </row>
    <row r="124" spans="1:11">
      <c r="A124" s="43" t="s">
        <v>106</v>
      </c>
      <c r="B124" s="43" t="s">
        <v>16</v>
      </c>
      <c r="C124" s="43" t="s">
        <v>17</v>
      </c>
      <c r="D124" s="92">
        <v>3</v>
      </c>
      <c r="E124" s="31">
        <v>0</v>
      </c>
      <c r="F124" s="31">
        <v>4</v>
      </c>
      <c r="G124" s="31">
        <v>15</v>
      </c>
      <c r="H124" s="31">
        <f t="shared" si="31"/>
        <v>22</v>
      </c>
      <c r="I124" s="101">
        <v>0</v>
      </c>
      <c r="J124" s="31">
        <v>0</v>
      </c>
      <c r="K124" s="31">
        <f t="shared" ref="K124:K129" si="32">SUM(I124:J124)</f>
        <v>0</v>
      </c>
    </row>
    <row r="125" spans="1:11">
      <c r="A125" s="43" t="s">
        <v>107</v>
      </c>
      <c r="B125" s="43" t="s">
        <v>34</v>
      </c>
      <c r="C125" s="43" t="s">
        <v>17</v>
      </c>
      <c r="D125" s="92">
        <v>0</v>
      </c>
      <c r="E125" s="31">
        <v>0</v>
      </c>
      <c r="F125" s="31">
        <v>1</v>
      </c>
      <c r="G125" s="31">
        <v>0</v>
      </c>
      <c r="H125" s="31">
        <f t="shared" si="31"/>
        <v>1</v>
      </c>
      <c r="I125" s="101">
        <v>0</v>
      </c>
      <c r="J125" s="31">
        <v>1</v>
      </c>
      <c r="K125" s="31">
        <f t="shared" si="32"/>
        <v>1</v>
      </c>
    </row>
    <row r="126" spans="1:11">
      <c r="A126" s="43" t="s">
        <v>108</v>
      </c>
      <c r="B126" s="43" t="s">
        <v>16</v>
      </c>
      <c r="C126" s="43" t="s">
        <v>17</v>
      </c>
      <c r="D126" s="92">
        <v>0</v>
      </c>
      <c r="E126" s="31">
        <v>0</v>
      </c>
      <c r="F126" s="31">
        <v>0</v>
      </c>
      <c r="G126" s="31">
        <v>0</v>
      </c>
      <c r="H126" s="31">
        <f t="shared" si="31"/>
        <v>0</v>
      </c>
      <c r="I126" s="101">
        <v>0</v>
      </c>
      <c r="J126" s="31">
        <v>0</v>
      </c>
      <c r="K126" s="31">
        <f t="shared" si="32"/>
        <v>0</v>
      </c>
    </row>
    <row r="127" spans="1:11">
      <c r="A127" s="43" t="s">
        <v>95</v>
      </c>
      <c r="B127" s="43" t="s">
        <v>34</v>
      </c>
      <c r="C127" s="43" t="s">
        <v>20</v>
      </c>
      <c r="D127" s="92">
        <v>0</v>
      </c>
      <c r="E127" s="31">
        <v>0</v>
      </c>
      <c r="F127" s="31">
        <v>0</v>
      </c>
      <c r="G127" s="31">
        <v>0</v>
      </c>
      <c r="H127" s="31">
        <f t="shared" si="31"/>
        <v>0</v>
      </c>
      <c r="I127" s="101">
        <v>0</v>
      </c>
      <c r="J127" s="31">
        <v>0</v>
      </c>
      <c r="K127" s="31">
        <f t="shared" si="32"/>
        <v>0</v>
      </c>
    </row>
    <row r="128" spans="1:11" ht="12.75">
      <c r="A128" s="79" t="s">
        <v>109</v>
      </c>
      <c r="B128" s="105"/>
      <c r="C128" s="45"/>
      <c r="D128" s="46">
        <f t="shared" ref="D128:K128" si="33">SUM(D129:D136)</f>
        <v>8</v>
      </c>
      <c r="E128" s="45">
        <f t="shared" si="33"/>
        <v>0</v>
      </c>
      <c r="F128" s="45">
        <f t="shared" si="33"/>
        <v>26</v>
      </c>
      <c r="G128" s="45">
        <f t="shared" si="33"/>
        <v>49</v>
      </c>
      <c r="H128" s="45">
        <f t="shared" si="33"/>
        <v>83</v>
      </c>
      <c r="I128" s="100">
        <f t="shared" si="33"/>
        <v>2</v>
      </c>
      <c r="J128" s="45">
        <f t="shared" si="33"/>
        <v>16</v>
      </c>
      <c r="K128" s="45">
        <f t="shared" si="33"/>
        <v>18</v>
      </c>
    </row>
    <row r="129" spans="1:11">
      <c r="A129" s="43" t="s">
        <v>97</v>
      </c>
      <c r="B129" s="43" t="s">
        <v>16</v>
      </c>
      <c r="C129" s="43" t="s">
        <v>17</v>
      </c>
      <c r="D129" s="92">
        <v>4</v>
      </c>
      <c r="E129" s="31">
        <v>0</v>
      </c>
      <c r="F129" s="31">
        <v>5</v>
      </c>
      <c r="G129" s="31">
        <v>13</v>
      </c>
      <c r="H129" s="31">
        <f>SUM(D129:G129)</f>
        <v>22</v>
      </c>
      <c r="I129" s="101">
        <v>1</v>
      </c>
      <c r="J129" s="31">
        <v>1</v>
      </c>
      <c r="K129" s="31">
        <f t="shared" si="32"/>
        <v>2</v>
      </c>
    </row>
    <row r="130" spans="1:11">
      <c r="A130" s="43" t="s">
        <v>48</v>
      </c>
      <c r="B130" s="43" t="s">
        <v>16</v>
      </c>
      <c r="C130" s="43" t="s">
        <v>17</v>
      </c>
      <c r="D130" s="92">
        <v>0</v>
      </c>
      <c r="E130" s="31">
        <v>0</v>
      </c>
      <c r="F130" s="31">
        <v>5</v>
      </c>
      <c r="G130" s="31">
        <v>6</v>
      </c>
      <c r="H130" s="31">
        <f t="shared" ref="H130:H138" si="34">SUM(D130:G130)</f>
        <v>11</v>
      </c>
      <c r="I130" s="101">
        <v>0</v>
      </c>
      <c r="J130" s="31">
        <v>2</v>
      </c>
      <c r="K130" s="31">
        <f t="shared" ref="K130:K136" si="35">SUM(I130:J130)</f>
        <v>2</v>
      </c>
    </row>
    <row r="131" spans="1:11">
      <c r="A131" s="43" t="s">
        <v>98</v>
      </c>
      <c r="B131" s="43" t="s">
        <v>16</v>
      </c>
      <c r="C131" s="43" t="s">
        <v>17</v>
      </c>
      <c r="D131" s="92">
        <v>0</v>
      </c>
      <c r="E131" s="31">
        <v>0</v>
      </c>
      <c r="F131" s="31">
        <v>5</v>
      </c>
      <c r="G131" s="31">
        <v>9</v>
      </c>
      <c r="H131" s="31">
        <f t="shared" si="34"/>
        <v>14</v>
      </c>
      <c r="I131" s="101">
        <v>0</v>
      </c>
      <c r="J131" s="31">
        <v>3</v>
      </c>
      <c r="K131" s="31">
        <f t="shared" si="35"/>
        <v>3</v>
      </c>
    </row>
    <row r="132" spans="1:11">
      <c r="A132" s="43" t="s">
        <v>99</v>
      </c>
      <c r="B132" s="43" t="s">
        <v>16</v>
      </c>
      <c r="C132" s="43" t="s">
        <v>17</v>
      </c>
      <c r="D132" s="92">
        <v>1</v>
      </c>
      <c r="E132" s="31">
        <v>0</v>
      </c>
      <c r="F132" s="31">
        <v>2</v>
      </c>
      <c r="G132" s="31">
        <v>2</v>
      </c>
      <c r="H132" s="31">
        <f t="shared" si="34"/>
        <v>5</v>
      </c>
      <c r="I132" s="101">
        <v>0</v>
      </c>
      <c r="J132" s="31">
        <v>0</v>
      </c>
      <c r="K132" s="31">
        <f t="shared" si="35"/>
        <v>0</v>
      </c>
    </row>
    <row r="133" spans="1:11">
      <c r="A133" s="43" t="s">
        <v>100</v>
      </c>
      <c r="B133" s="43" t="s">
        <v>16</v>
      </c>
      <c r="C133" s="43" t="s">
        <v>17</v>
      </c>
      <c r="D133" s="92">
        <v>1</v>
      </c>
      <c r="E133" s="31">
        <v>0</v>
      </c>
      <c r="F133" s="31">
        <v>4</v>
      </c>
      <c r="G133" s="31">
        <v>13</v>
      </c>
      <c r="H133" s="31">
        <f t="shared" si="34"/>
        <v>18</v>
      </c>
      <c r="I133" s="101">
        <v>0</v>
      </c>
      <c r="J133" s="31">
        <v>5</v>
      </c>
      <c r="K133" s="31">
        <f t="shared" si="35"/>
        <v>5</v>
      </c>
    </row>
    <row r="134" spans="1:11">
      <c r="A134" s="43" t="s">
        <v>49</v>
      </c>
      <c r="B134" s="43" t="s">
        <v>16</v>
      </c>
      <c r="C134" s="43" t="s">
        <v>17</v>
      </c>
      <c r="D134" s="92">
        <v>1</v>
      </c>
      <c r="E134" s="31">
        <v>0</v>
      </c>
      <c r="F134" s="31">
        <v>1</v>
      </c>
      <c r="G134" s="31">
        <v>3</v>
      </c>
      <c r="H134" s="31">
        <f t="shared" si="34"/>
        <v>5</v>
      </c>
      <c r="I134" s="101">
        <v>1</v>
      </c>
      <c r="J134" s="31">
        <v>2</v>
      </c>
      <c r="K134" s="31">
        <f t="shared" si="35"/>
        <v>3</v>
      </c>
    </row>
    <row r="135" spans="1:11">
      <c r="A135" s="43" t="s">
        <v>101</v>
      </c>
      <c r="B135" s="43" t="s">
        <v>16</v>
      </c>
      <c r="C135" s="43" t="s">
        <v>17</v>
      </c>
      <c r="D135" s="92">
        <v>0</v>
      </c>
      <c r="E135" s="31">
        <v>0</v>
      </c>
      <c r="F135" s="31">
        <v>2</v>
      </c>
      <c r="G135" s="31">
        <v>1</v>
      </c>
      <c r="H135" s="31">
        <f t="shared" si="34"/>
        <v>3</v>
      </c>
      <c r="I135" s="101">
        <v>0</v>
      </c>
      <c r="J135" s="31">
        <v>1</v>
      </c>
      <c r="K135" s="31">
        <f t="shared" si="35"/>
        <v>1</v>
      </c>
    </row>
    <row r="136" spans="1:11">
      <c r="A136" s="43" t="s">
        <v>110</v>
      </c>
      <c r="B136" s="43" t="s">
        <v>16</v>
      </c>
      <c r="C136" s="43" t="s">
        <v>17</v>
      </c>
      <c r="D136" s="92">
        <v>1</v>
      </c>
      <c r="E136" s="31">
        <v>0</v>
      </c>
      <c r="F136" s="31">
        <v>2</v>
      </c>
      <c r="G136" s="31">
        <v>2</v>
      </c>
      <c r="H136" s="31">
        <f t="shared" si="34"/>
        <v>5</v>
      </c>
      <c r="I136" s="101">
        <v>0</v>
      </c>
      <c r="J136" s="31">
        <v>2</v>
      </c>
      <c r="K136" s="31">
        <f t="shared" si="35"/>
        <v>2</v>
      </c>
    </row>
    <row r="137" spans="1:11" ht="12.75">
      <c r="A137" s="79" t="s">
        <v>111</v>
      </c>
      <c r="B137" s="105"/>
      <c r="C137" s="45"/>
      <c r="D137" s="46">
        <f t="shared" ref="D137:H137" si="36">SUM(D138:D145)</f>
        <v>0</v>
      </c>
      <c r="E137" s="45">
        <f t="shared" si="36"/>
        <v>0</v>
      </c>
      <c r="F137" s="45">
        <f t="shared" si="36"/>
        <v>0</v>
      </c>
      <c r="G137" s="45">
        <f t="shared" si="36"/>
        <v>0</v>
      </c>
      <c r="H137" s="45">
        <f t="shared" si="36"/>
        <v>0</v>
      </c>
      <c r="I137" s="100">
        <f t="shared" ref="I137" si="37">SUM(I138:I145)</f>
        <v>0</v>
      </c>
      <c r="J137" s="45">
        <f t="shared" ref="J137:K137" si="38">SUM(J138:J145)</f>
        <v>0</v>
      </c>
      <c r="K137" s="45">
        <f t="shared" si="38"/>
        <v>0</v>
      </c>
    </row>
    <row r="138" spans="1:11">
      <c r="A138" s="43" t="s">
        <v>112</v>
      </c>
      <c r="B138" s="43" t="s">
        <v>16</v>
      </c>
      <c r="C138" s="43" t="s">
        <v>113</v>
      </c>
      <c r="D138" s="92">
        <v>0</v>
      </c>
      <c r="E138" s="31">
        <v>0</v>
      </c>
      <c r="F138" s="31">
        <v>0</v>
      </c>
      <c r="G138" s="31">
        <v>0</v>
      </c>
      <c r="H138" s="31">
        <f t="shared" si="34"/>
        <v>0</v>
      </c>
      <c r="I138" s="101">
        <v>0</v>
      </c>
      <c r="J138" s="31">
        <v>0</v>
      </c>
      <c r="K138" s="31">
        <f>SUM(I138:J138)</f>
        <v>0</v>
      </c>
    </row>
    <row r="139" spans="1:11">
      <c r="A139" s="43" t="s">
        <v>44</v>
      </c>
      <c r="B139" s="43" t="s">
        <v>34</v>
      </c>
      <c r="C139" s="43" t="s">
        <v>113</v>
      </c>
      <c r="D139" s="92">
        <v>0</v>
      </c>
      <c r="E139" s="31">
        <v>0</v>
      </c>
      <c r="F139" s="31">
        <v>0</v>
      </c>
      <c r="G139" s="31">
        <v>0</v>
      </c>
      <c r="H139" s="31">
        <f t="shared" ref="H139:H150" si="39">SUM(D139:G139)</f>
        <v>0</v>
      </c>
      <c r="I139" s="101">
        <v>0</v>
      </c>
      <c r="J139" s="31">
        <v>0</v>
      </c>
      <c r="K139" s="31">
        <f t="shared" ref="K139:K145" si="40">SUM(I139:J139)</f>
        <v>0</v>
      </c>
    </row>
    <row r="140" spans="1:11">
      <c r="A140" s="43" t="s">
        <v>33</v>
      </c>
      <c r="B140" s="43" t="s">
        <v>34</v>
      </c>
      <c r="C140" s="43" t="s">
        <v>113</v>
      </c>
      <c r="D140" s="92">
        <v>0</v>
      </c>
      <c r="E140" s="31">
        <v>0</v>
      </c>
      <c r="F140" s="31">
        <v>0</v>
      </c>
      <c r="G140" s="31">
        <v>0</v>
      </c>
      <c r="H140" s="31">
        <f t="shared" si="39"/>
        <v>0</v>
      </c>
      <c r="I140" s="101">
        <v>0</v>
      </c>
      <c r="J140" s="31">
        <v>0</v>
      </c>
      <c r="K140" s="31">
        <f t="shared" si="40"/>
        <v>0</v>
      </c>
    </row>
    <row r="141" spans="1:11">
      <c r="A141" s="43" t="s">
        <v>77</v>
      </c>
      <c r="B141" s="43" t="s">
        <v>34</v>
      </c>
      <c r="C141" s="43" t="s">
        <v>113</v>
      </c>
      <c r="D141" s="92">
        <v>0</v>
      </c>
      <c r="E141" s="31">
        <v>0</v>
      </c>
      <c r="F141" s="31">
        <v>0</v>
      </c>
      <c r="G141" s="31">
        <v>0</v>
      </c>
      <c r="H141" s="31">
        <f t="shared" si="39"/>
        <v>0</v>
      </c>
      <c r="I141" s="101">
        <v>0</v>
      </c>
      <c r="J141" s="31">
        <v>0</v>
      </c>
      <c r="K141" s="31">
        <f t="shared" si="40"/>
        <v>0</v>
      </c>
    </row>
    <row r="142" spans="1:11">
      <c r="A142" s="43" t="s">
        <v>78</v>
      </c>
      <c r="B142" s="43" t="s">
        <v>34</v>
      </c>
      <c r="C142" s="43" t="s">
        <v>113</v>
      </c>
      <c r="D142" s="92">
        <v>0</v>
      </c>
      <c r="E142" s="31">
        <v>0</v>
      </c>
      <c r="F142" s="31">
        <v>0</v>
      </c>
      <c r="G142" s="31">
        <v>0</v>
      </c>
      <c r="H142" s="31">
        <f t="shared" si="39"/>
        <v>0</v>
      </c>
      <c r="I142" s="101">
        <v>0</v>
      </c>
      <c r="J142" s="31">
        <v>0</v>
      </c>
      <c r="K142" s="31">
        <f t="shared" si="40"/>
        <v>0</v>
      </c>
    </row>
    <row r="143" spans="1:11">
      <c r="A143" s="43" t="s">
        <v>83</v>
      </c>
      <c r="B143" s="43" t="s">
        <v>34</v>
      </c>
      <c r="C143" s="43" t="s">
        <v>113</v>
      </c>
      <c r="D143" s="92">
        <v>0</v>
      </c>
      <c r="E143" s="31">
        <v>0</v>
      </c>
      <c r="F143" s="31">
        <v>0</v>
      </c>
      <c r="G143" s="31">
        <v>0</v>
      </c>
      <c r="H143" s="31">
        <f t="shared" si="39"/>
        <v>0</v>
      </c>
      <c r="I143" s="101">
        <v>0</v>
      </c>
      <c r="J143" s="31">
        <v>0</v>
      </c>
      <c r="K143" s="31">
        <f t="shared" si="40"/>
        <v>0</v>
      </c>
    </row>
    <row r="144" spans="1:11">
      <c r="A144" s="43" t="s">
        <v>38</v>
      </c>
      <c r="B144" s="43" t="s">
        <v>34</v>
      </c>
      <c r="C144" s="43" t="s">
        <v>113</v>
      </c>
      <c r="D144" s="92">
        <v>0</v>
      </c>
      <c r="E144" s="31">
        <v>0</v>
      </c>
      <c r="F144" s="31">
        <v>0</v>
      </c>
      <c r="G144" s="31">
        <v>0</v>
      </c>
      <c r="H144" s="31">
        <f t="shared" si="39"/>
        <v>0</v>
      </c>
      <c r="I144" s="101">
        <v>0</v>
      </c>
      <c r="J144" s="31">
        <v>0</v>
      </c>
      <c r="K144" s="31">
        <f t="shared" si="40"/>
        <v>0</v>
      </c>
    </row>
    <row r="145" spans="1:11">
      <c r="A145" s="43" t="s">
        <v>40</v>
      </c>
      <c r="B145" s="43" t="s">
        <v>34</v>
      </c>
      <c r="C145" s="43" t="s">
        <v>113</v>
      </c>
      <c r="D145" s="92">
        <v>0</v>
      </c>
      <c r="E145" s="31">
        <v>0</v>
      </c>
      <c r="F145" s="31">
        <v>0</v>
      </c>
      <c r="G145" s="31">
        <v>0</v>
      </c>
      <c r="H145" s="31">
        <f t="shared" si="39"/>
        <v>0</v>
      </c>
      <c r="I145" s="101">
        <v>0</v>
      </c>
      <c r="J145" s="31">
        <v>0</v>
      </c>
      <c r="K145" s="31">
        <f t="shared" si="40"/>
        <v>0</v>
      </c>
    </row>
    <row r="146" spans="1:11" ht="12.75">
      <c r="A146" s="79" t="s">
        <v>114</v>
      </c>
      <c r="B146" s="45"/>
      <c r="C146" s="45"/>
      <c r="D146" s="108">
        <f>SUM(D147:D150)</f>
        <v>9</v>
      </c>
      <c r="E146" s="108">
        <f>SUM(E147:E150)</f>
        <v>1</v>
      </c>
      <c r="F146" s="45">
        <f>SUM(F147:F150)</f>
        <v>19</v>
      </c>
      <c r="G146" s="108">
        <f>SUM(G147:G150)</f>
        <v>28</v>
      </c>
      <c r="H146" s="45">
        <f>SUM(H147:H150)</f>
        <v>57</v>
      </c>
      <c r="I146" s="100">
        <f t="shared" ref="I146" si="41">SUM(I147:I150)</f>
        <v>2</v>
      </c>
      <c r="J146" s="46">
        <f t="shared" ref="J146:K146" si="42">SUM(J147:J150)</f>
        <v>4</v>
      </c>
      <c r="K146" s="45">
        <f t="shared" si="42"/>
        <v>6</v>
      </c>
    </row>
    <row r="147" spans="1:11">
      <c r="A147" s="109" t="s">
        <v>115</v>
      </c>
      <c r="B147" s="43" t="s">
        <v>16</v>
      </c>
      <c r="C147" s="43" t="s">
        <v>17</v>
      </c>
      <c r="D147" s="92">
        <v>0</v>
      </c>
      <c r="E147" s="31">
        <v>1</v>
      </c>
      <c r="F147" s="31">
        <v>6</v>
      </c>
      <c r="G147" s="31">
        <v>1</v>
      </c>
      <c r="H147" s="31">
        <f>SUM(D147:G147)</f>
        <v>8</v>
      </c>
      <c r="I147" s="101">
        <v>0</v>
      </c>
      <c r="J147" s="31">
        <v>1</v>
      </c>
      <c r="K147" s="31">
        <f>SUM(I147:J147)</f>
        <v>1</v>
      </c>
    </row>
    <row r="148" spans="1:11">
      <c r="A148" s="109" t="s">
        <v>52</v>
      </c>
      <c r="B148" s="43" t="s">
        <v>16</v>
      </c>
      <c r="C148" s="43" t="s">
        <v>17</v>
      </c>
      <c r="D148" s="92">
        <v>2</v>
      </c>
      <c r="E148" s="31">
        <v>0</v>
      </c>
      <c r="F148" s="31">
        <v>5</v>
      </c>
      <c r="G148" s="31">
        <v>6</v>
      </c>
      <c r="H148" s="31">
        <f t="shared" si="39"/>
        <v>13</v>
      </c>
      <c r="I148" s="101">
        <v>1</v>
      </c>
      <c r="J148" s="31">
        <v>1</v>
      </c>
      <c r="K148" s="31">
        <f>SUM(I148:J148)</f>
        <v>2</v>
      </c>
    </row>
    <row r="149" spans="1:11">
      <c r="A149" s="109" t="s">
        <v>55</v>
      </c>
      <c r="B149" s="43" t="s">
        <v>16</v>
      </c>
      <c r="C149" s="43" t="s">
        <v>17</v>
      </c>
      <c r="D149" s="92">
        <v>3</v>
      </c>
      <c r="E149" s="31">
        <v>0</v>
      </c>
      <c r="F149" s="31">
        <v>5</v>
      </c>
      <c r="G149" s="31">
        <v>16</v>
      </c>
      <c r="H149" s="31">
        <f t="shared" si="39"/>
        <v>24</v>
      </c>
      <c r="I149" s="101">
        <v>1</v>
      </c>
      <c r="J149" s="31">
        <v>1</v>
      </c>
      <c r="K149" s="31">
        <f>SUM(I149:J149)</f>
        <v>2</v>
      </c>
    </row>
    <row r="150" spans="1:11">
      <c r="A150" s="109" t="s">
        <v>56</v>
      </c>
      <c r="B150" s="43" t="s">
        <v>16</v>
      </c>
      <c r="C150" s="43" t="s">
        <v>17</v>
      </c>
      <c r="D150" s="92">
        <v>4</v>
      </c>
      <c r="E150" s="31">
        <v>0</v>
      </c>
      <c r="F150" s="31">
        <v>3</v>
      </c>
      <c r="G150" s="31">
        <v>5</v>
      </c>
      <c r="H150" s="31">
        <f t="shared" si="39"/>
        <v>12</v>
      </c>
      <c r="I150" s="101">
        <v>0</v>
      </c>
      <c r="J150" s="31">
        <v>1</v>
      </c>
      <c r="K150" s="31">
        <f>SUM(I150:J150)</f>
        <v>1</v>
      </c>
    </row>
    <row r="151" spans="1:11" ht="12.75">
      <c r="A151" s="79" t="s">
        <v>116</v>
      </c>
      <c r="B151" s="45"/>
      <c r="C151" s="45"/>
      <c r="D151" s="110">
        <f>SUM(D7,D104,D111,D122,D128,D137,D146)</f>
        <v>255</v>
      </c>
      <c r="E151" s="100">
        <f>SUM(E7,E104,E111,E122,E128,E137,E146)</f>
        <v>9</v>
      </c>
      <c r="F151" s="100">
        <f>SUM(F146+F137+F128+F122+F111+F104+F7)</f>
        <v>276</v>
      </c>
      <c r="G151" s="100">
        <f>SUM(G7,G104,G111,G122,G128,G137,G146)</f>
        <v>552</v>
      </c>
      <c r="H151" s="100">
        <f>SUM(H7,H104,H111,H122,H128,H137,H146)</f>
        <v>1092</v>
      </c>
      <c r="I151" s="100">
        <f>SUM(I104,I111,I122,I128,I137,I146,I37,I46,I53,I67,I8)</f>
        <v>57</v>
      </c>
      <c r="J151" s="100">
        <f>SUM(J7,J104,J111,J122,J128,J137,J146)</f>
        <v>78</v>
      </c>
      <c r="K151" s="100">
        <f>SUM(K7,K104,K111,K122,K128,K137,K146)</f>
        <v>135</v>
      </c>
    </row>
    <row r="152" spans="1:11">
      <c r="A152" s="69" t="s">
        <v>117</v>
      </c>
      <c r="H152" s="70" t="s">
        <v>118</v>
      </c>
      <c r="I152" s="38"/>
      <c r="J152" s="38"/>
      <c r="K152" s="70" t="s">
        <v>118</v>
      </c>
    </row>
    <row r="154" spans="1:11">
      <c r="A154" s="22" t="s">
        <v>119</v>
      </c>
    </row>
  </sheetData>
  <sheetProtection algorithmName="SHA-512" hashValue="cmgQQ1hjaKxw1U7NSe6rGiSojptqokJlayMWospMINT6V6xTPkWPpKckHfxfmQW6z0a5AyqESmuDoS8ZlFyiXw==" saltValue="it7fq6qpN1zJZmGL+/HA8g==" spinCount="100000" sheet="1" objects="1" autoFilter="0"/>
  <sortState xmlns:xlrd2="http://schemas.microsoft.com/office/spreadsheetml/2017/richdata2" ref="A43:BV60">
    <sortCondition ref="A43:A60"/>
  </sortState>
  <mergeCells count="3">
    <mergeCell ref="A3:H3"/>
    <mergeCell ref="I3:K3"/>
    <mergeCell ref="A1:K2"/>
  </mergeCells>
  <printOptions horizontalCentered="1"/>
  <pageMargins left="0.196850393700787" right="0.196527777777778" top="0.23611111111111099" bottom="0.196850393700787" header="0.511811023622047" footer="0.511811023622047"/>
  <pageSetup paperSize="9" scale="7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9"/>
  <sheetViews>
    <sheetView showGridLines="0" zoomScale="120" zoomScaleNormal="120" workbookViewId="0">
      <pane ySplit="6" topLeftCell="A7" activePane="bottomLeft" state="frozen"/>
      <selection pane="bottomLeft" activeCell="G3" sqref="G3:I3"/>
    </sheetView>
  </sheetViews>
  <sheetFormatPr defaultColWidth="9.140625" defaultRowHeight="12.75"/>
  <cols>
    <col min="1" max="1" width="58.85546875" style="22" customWidth="1"/>
    <col min="2" max="2" width="8.42578125" customWidth="1"/>
    <col min="3" max="3" width="10" customWidth="1"/>
    <col min="4" max="4" width="10.140625" customWidth="1"/>
    <col min="5" max="5" width="10.7109375" customWidth="1"/>
    <col min="6" max="6" width="13" customWidth="1"/>
    <col min="7" max="7" width="17.42578125" customWidth="1"/>
    <col min="8" max="8" width="24" customWidth="1"/>
    <col min="9" max="9" width="23.85546875" customWidth="1"/>
  </cols>
  <sheetData>
    <row r="1" spans="1:9" ht="21.95" customHeight="1">
      <c r="A1" s="128" t="s">
        <v>120</v>
      </c>
      <c r="B1" s="129"/>
      <c r="C1" s="129"/>
      <c r="D1" s="129"/>
      <c r="E1" s="129"/>
      <c r="F1" s="129"/>
      <c r="G1" s="129"/>
      <c r="H1" s="129"/>
      <c r="I1" s="130"/>
    </row>
    <row r="2" spans="1:9" ht="15.95" customHeight="1">
      <c r="A2" s="131"/>
      <c r="B2" s="132"/>
      <c r="C2" s="132"/>
      <c r="D2" s="132"/>
      <c r="E2" s="132"/>
      <c r="F2" s="132"/>
      <c r="G2" s="132"/>
      <c r="H2" s="132"/>
      <c r="I2" s="133"/>
    </row>
    <row r="3" spans="1:9" ht="33.950000000000003" customHeight="1">
      <c r="A3" s="114" t="s">
        <v>1</v>
      </c>
      <c r="B3" s="114"/>
      <c r="C3" s="114"/>
      <c r="D3" s="114"/>
      <c r="E3" s="114"/>
      <c r="F3" s="114"/>
      <c r="G3" s="119" t="s">
        <v>2</v>
      </c>
      <c r="H3" s="119"/>
      <c r="I3" s="119"/>
    </row>
    <row r="4" spans="1:9" ht="12.75" customHeight="1">
      <c r="A4" s="125" t="s">
        <v>121</v>
      </c>
      <c r="B4" s="120">
        <v>2025</v>
      </c>
      <c r="C4" s="121"/>
      <c r="D4" s="121"/>
      <c r="E4" s="121"/>
      <c r="F4" s="121"/>
      <c r="G4" s="122">
        <v>2025</v>
      </c>
      <c r="H4" s="123"/>
      <c r="I4" s="123"/>
    </row>
    <row r="5" spans="1:9" ht="12.75" customHeight="1">
      <c r="A5" s="126"/>
      <c r="B5" s="71" t="s">
        <v>7</v>
      </c>
      <c r="C5" s="71" t="s">
        <v>8</v>
      </c>
      <c r="D5" s="72" t="s">
        <v>9</v>
      </c>
      <c r="E5" s="72" t="s">
        <v>10</v>
      </c>
      <c r="F5" s="73" t="s">
        <v>11</v>
      </c>
      <c r="G5" s="72" t="s">
        <v>122</v>
      </c>
      <c r="H5" s="72" t="s">
        <v>10</v>
      </c>
      <c r="I5" s="73" t="s">
        <v>11</v>
      </c>
    </row>
    <row r="6" spans="1:9" ht="12.75" customHeight="1">
      <c r="A6" s="26" t="s">
        <v>13</v>
      </c>
      <c r="B6" s="30">
        <f>SUM(B7,B23,B43,B53,B31)</f>
        <v>212</v>
      </c>
      <c r="C6" s="30">
        <f>SUM(C7,C23,C43,C53,C31)</f>
        <v>7</v>
      </c>
      <c r="D6" s="28">
        <f t="shared" ref="D6:I6" si="0">SUM(D7,D23,D43,D53,D31)</f>
        <v>176</v>
      </c>
      <c r="E6" s="28">
        <f t="shared" si="0"/>
        <v>372</v>
      </c>
      <c r="F6" s="74">
        <f t="shared" si="0"/>
        <v>767</v>
      </c>
      <c r="G6" s="30">
        <f t="shared" si="0"/>
        <v>48</v>
      </c>
      <c r="H6" s="28">
        <f t="shared" si="0"/>
        <v>45</v>
      </c>
      <c r="I6" s="74">
        <f t="shared" si="0"/>
        <v>93</v>
      </c>
    </row>
    <row r="7" spans="1:9" ht="12.75" customHeight="1">
      <c r="A7" s="29" t="s">
        <v>14</v>
      </c>
      <c r="B7" s="30">
        <f>SUM(B8:B22)</f>
        <v>66</v>
      </c>
      <c r="C7" s="30">
        <f>SUM(C8:C22)</f>
        <v>2</v>
      </c>
      <c r="D7" s="28">
        <f t="shared" ref="D7:I7" si="1">SUM(D8:D22)</f>
        <v>59</v>
      </c>
      <c r="E7" s="28">
        <f t="shared" si="1"/>
        <v>109</v>
      </c>
      <c r="F7" s="74">
        <f t="shared" si="1"/>
        <v>236</v>
      </c>
      <c r="G7" s="30">
        <f t="shared" si="1"/>
        <v>20</v>
      </c>
      <c r="H7" s="28">
        <f t="shared" si="1"/>
        <v>15</v>
      </c>
      <c r="I7" s="74">
        <f t="shared" si="1"/>
        <v>35</v>
      </c>
    </row>
    <row r="8" spans="1:9" ht="12.75" customHeight="1">
      <c r="A8" s="75" t="s">
        <v>123</v>
      </c>
      <c r="B8" s="101">
        <v>6</v>
      </c>
      <c r="C8" s="101">
        <v>0</v>
      </c>
      <c r="D8" s="31">
        <v>4</v>
      </c>
      <c r="E8" s="31">
        <v>2</v>
      </c>
      <c r="F8" s="31">
        <f>SUM(B8:E8)</f>
        <v>12</v>
      </c>
      <c r="G8" s="101">
        <v>3</v>
      </c>
      <c r="H8" s="31">
        <v>0</v>
      </c>
      <c r="I8" s="31">
        <f>SUM(G8:H8)</f>
        <v>3</v>
      </c>
    </row>
    <row r="9" spans="1:9" ht="12.75" customHeight="1">
      <c r="A9" s="76" t="s">
        <v>124</v>
      </c>
      <c r="B9" s="101">
        <v>3</v>
      </c>
      <c r="C9" s="101">
        <v>0</v>
      </c>
      <c r="D9" s="31">
        <v>4</v>
      </c>
      <c r="E9" s="31">
        <v>12</v>
      </c>
      <c r="F9" s="31">
        <f t="shared" ref="F9:F22" si="2">SUM(B9:E9)</f>
        <v>19</v>
      </c>
      <c r="G9" s="101">
        <v>0</v>
      </c>
      <c r="H9" s="31">
        <v>2</v>
      </c>
      <c r="I9" s="31">
        <f t="shared" ref="I9:I22" si="3">SUM(G9:H9)</f>
        <v>2</v>
      </c>
    </row>
    <row r="10" spans="1:9" ht="12.75" customHeight="1">
      <c r="A10" s="76" t="s">
        <v>125</v>
      </c>
      <c r="B10" s="101">
        <v>5</v>
      </c>
      <c r="C10" s="101">
        <v>0</v>
      </c>
      <c r="D10" s="31">
        <v>3</v>
      </c>
      <c r="E10" s="31">
        <v>4</v>
      </c>
      <c r="F10" s="31">
        <f t="shared" si="2"/>
        <v>12</v>
      </c>
      <c r="G10" s="101">
        <v>1</v>
      </c>
      <c r="H10" s="31">
        <v>0</v>
      </c>
      <c r="I10" s="31">
        <f t="shared" si="3"/>
        <v>1</v>
      </c>
    </row>
    <row r="11" spans="1:9" ht="12.75" customHeight="1">
      <c r="A11" s="76" t="s">
        <v>126</v>
      </c>
      <c r="B11" s="101">
        <v>5</v>
      </c>
      <c r="C11" s="101">
        <v>0</v>
      </c>
      <c r="D11" s="31">
        <v>2</v>
      </c>
      <c r="E11" s="31">
        <v>4</v>
      </c>
      <c r="F11" s="31">
        <f t="shared" si="2"/>
        <v>11</v>
      </c>
      <c r="G11" s="101">
        <v>0</v>
      </c>
      <c r="H11" s="31">
        <v>1</v>
      </c>
      <c r="I11" s="31">
        <f t="shared" si="3"/>
        <v>1</v>
      </c>
    </row>
    <row r="12" spans="1:9" ht="12.75" customHeight="1">
      <c r="A12" s="76" t="s">
        <v>127</v>
      </c>
      <c r="B12" s="101">
        <v>4</v>
      </c>
      <c r="C12" s="101">
        <v>0</v>
      </c>
      <c r="D12" s="31">
        <v>4</v>
      </c>
      <c r="E12" s="31">
        <v>6</v>
      </c>
      <c r="F12" s="31">
        <f t="shared" si="2"/>
        <v>14</v>
      </c>
      <c r="G12" s="101">
        <v>2</v>
      </c>
      <c r="H12" s="31">
        <v>2</v>
      </c>
      <c r="I12" s="31">
        <f t="shared" si="3"/>
        <v>4</v>
      </c>
    </row>
    <row r="13" spans="1:9" ht="12.75" customHeight="1">
      <c r="A13" s="76" t="s">
        <v>128</v>
      </c>
      <c r="B13" s="101">
        <v>1</v>
      </c>
      <c r="C13" s="101">
        <v>1</v>
      </c>
      <c r="D13" s="31">
        <v>2</v>
      </c>
      <c r="E13" s="31">
        <v>5</v>
      </c>
      <c r="F13" s="31">
        <f t="shared" si="2"/>
        <v>9</v>
      </c>
      <c r="G13" s="101">
        <v>1</v>
      </c>
      <c r="H13" s="31">
        <v>1</v>
      </c>
      <c r="I13" s="31">
        <f t="shared" si="3"/>
        <v>2</v>
      </c>
    </row>
    <row r="14" spans="1:9" ht="12.75" customHeight="1">
      <c r="A14" s="76" t="s">
        <v>129</v>
      </c>
      <c r="B14" s="101">
        <v>1</v>
      </c>
      <c r="C14" s="101">
        <v>0</v>
      </c>
      <c r="D14" s="31">
        <v>8</v>
      </c>
      <c r="E14" s="31">
        <v>4</v>
      </c>
      <c r="F14" s="31">
        <f t="shared" si="2"/>
        <v>13</v>
      </c>
      <c r="G14" s="101">
        <v>1</v>
      </c>
      <c r="H14" s="31">
        <v>1</v>
      </c>
      <c r="I14" s="31">
        <f t="shared" si="3"/>
        <v>2</v>
      </c>
    </row>
    <row r="15" spans="1:9" ht="12.75" customHeight="1">
      <c r="A15" s="33" t="s">
        <v>130</v>
      </c>
      <c r="B15" s="42">
        <v>1</v>
      </c>
      <c r="C15" s="101">
        <v>0</v>
      </c>
      <c r="D15" s="43">
        <v>1</v>
      </c>
      <c r="E15" s="31">
        <v>5</v>
      </c>
      <c r="F15" s="31">
        <f t="shared" si="2"/>
        <v>7</v>
      </c>
      <c r="G15" s="101">
        <v>0</v>
      </c>
      <c r="H15" s="31">
        <v>0</v>
      </c>
      <c r="I15" s="31">
        <f t="shared" si="3"/>
        <v>0</v>
      </c>
    </row>
    <row r="16" spans="1:9" ht="12.75" customHeight="1">
      <c r="A16" s="76" t="s">
        <v>131</v>
      </c>
      <c r="B16" s="101">
        <v>14</v>
      </c>
      <c r="C16" s="101">
        <v>0</v>
      </c>
      <c r="D16" s="31">
        <v>2</v>
      </c>
      <c r="E16" s="31">
        <v>16</v>
      </c>
      <c r="F16" s="31">
        <f t="shared" si="2"/>
        <v>32</v>
      </c>
      <c r="G16" s="101">
        <v>5</v>
      </c>
      <c r="H16" s="31">
        <v>4</v>
      </c>
      <c r="I16" s="31">
        <f t="shared" si="3"/>
        <v>9</v>
      </c>
    </row>
    <row r="17" spans="1:9" ht="12.75" customHeight="1">
      <c r="A17" s="76" t="s">
        <v>132</v>
      </c>
      <c r="B17" s="101">
        <v>2</v>
      </c>
      <c r="C17" s="101">
        <v>0</v>
      </c>
      <c r="D17" s="31">
        <v>3</v>
      </c>
      <c r="E17" s="31">
        <v>13</v>
      </c>
      <c r="F17" s="31">
        <f t="shared" si="2"/>
        <v>18</v>
      </c>
      <c r="G17" s="101">
        <v>1</v>
      </c>
      <c r="H17" s="31">
        <v>1</v>
      </c>
      <c r="I17" s="31">
        <f t="shared" si="3"/>
        <v>2</v>
      </c>
    </row>
    <row r="18" spans="1:9" ht="12.75" customHeight="1">
      <c r="A18" s="76" t="s">
        <v>133</v>
      </c>
      <c r="B18" s="101">
        <v>5</v>
      </c>
      <c r="C18" s="101">
        <v>1</v>
      </c>
      <c r="D18" s="31">
        <v>11</v>
      </c>
      <c r="E18" s="31">
        <v>21</v>
      </c>
      <c r="F18" s="31">
        <f t="shared" si="2"/>
        <v>38</v>
      </c>
      <c r="G18" s="101">
        <v>0</v>
      </c>
      <c r="H18" s="31">
        <v>2</v>
      </c>
      <c r="I18" s="31">
        <f t="shared" si="3"/>
        <v>2</v>
      </c>
    </row>
    <row r="19" spans="1:9" ht="12.75" customHeight="1">
      <c r="A19" s="76" t="s">
        <v>134</v>
      </c>
      <c r="B19" s="101">
        <v>9</v>
      </c>
      <c r="C19" s="101">
        <v>0</v>
      </c>
      <c r="D19" s="31">
        <v>6</v>
      </c>
      <c r="E19" s="31">
        <v>10</v>
      </c>
      <c r="F19" s="31">
        <f t="shared" si="2"/>
        <v>25</v>
      </c>
      <c r="G19" s="101">
        <v>3</v>
      </c>
      <c r="H19" s="31">
        <v>0</v>
      </c>
      <c r="I19" s="31">
        <f t="shared" si="3"/>
        <v>3</v>
      </c>
    </row>
    <row r="20" spans="1:9" ht="12.75" customHeight="1">
      <c r="A20" s="33" t="s">
        <v>135</v>
      </c>
      <c r="B20" s="101">
        <v>9</v>
      </c>
      <c r="C20" s="101">
        <v>0</v>
      </c>
      <c r="D20" s="31">
        <v>2</v>
      </c>
      <c r="E20" s="31">
        <v>0</v>
      </c>
      <c r="F20" s="31">
        <f t="shared" si="2"/>
        <v>11</v>
      </c>
      <c r="G20" s="101">
        <v>3</v>
      </c>
      <c r="H20" s="31">
        <v>0</v>
      </c>
      <c r="I20" s="31">
        <f t="shared" si="3"/>
        <v>3</v>
      </c>
    </row>
    <row r="21" spans="1:9" ht="12.75" customHeight="1">
      <c r="A21" s="33" t="s">
        <v>136</v>
      </c>
      <c r="B21" s="42">
        <v>1</v>
      </c>
      <c r="C21" s="101">
        <v>0</v>
      </c>
      <c r="D21" s="43">
        <v>5</v>
      </c>
      <c r="E21" s="31">
        <v>4</v>
      </c>
      <c r="F21" s="31">
        <f t="shared" si="2"/>
        <v>10</v>
      </c>
      <c r="G21" s="101">
        <v>0</v>
      </c>
      <c r="H21" s="31">
        <v>0</v>
      </c>
      <c r="I21" s="31">
        <f t="shared" si="3"/>
        <v>0</v>
      </c>
    </row>
    <row r="22" spans="1:9" ht="12.75" customHeight="1">
      <c r="A22" s="38" t="s">
        <v>137</v>
      </c>
      <c r="B22" s="42">
        <v>0</v>
      </c>
      <c r="C22" s="101">
        <v>0</v>
      </c>
      <c r="D22" s="43">
        <v>2</v>
      </c>
      <c r="E22" s="31">
        <v>3</v>
      </c>
      <c r="F22" s="31">
        <f t="shared" si="2"/>
        <v>5</v>
      </c>
      <c r="G22" s="101">
        <v>0</v>
      </c>
      <c r="H22" s="31">
        <v>1</v>
      </c>
      <c r="I22" s="31">
        <f t="shared" si="3"/>
        <v>1</v>
      </c>
    </row>
    <row r="23" spans="1:9" ht="12.75" customHeight="1">
      <c r="A23" s="45" t="s">
        <v>43</v>
      </c>
      <c r="B23" s="30">
        <f>SUM(B24:B30)</f>
        <v>48</v>
      </c>
      <c r="C23" s="46">
        <f>SUM(C24:C30)</f>
        <v>2</v>
      </c>
      <c r="D23" s="45">
        <f t="shared" ref="D23:I23" si="4">SUM(D24:D30)</f>
        <v>28</v>
      </c>
      <c r="E23" s="45">
        <f t="shared" si="4"/>
        <v>97</v>
      </c>
      <c r="F23" s="45">
        <f t="shared" si="4"/>
        <v>175</v>
      </c>
      <c r="G23" s="46">
        <f t="shared" si="4"/>
        <v>12</v>
      </c>
      <c r="H23" s="45">
        <f t="shared" si="4"/>
        <v>6</v>
      </c>
      <c r="I23" s="45">
        <f t="shared" si="4"/>
        <v>18</v>
      </c>
    </row>
    <row r="24" spans="1:9" ht="12.75" customHeight="1">
      <c r="A24" s="48" t="s">
        <v>138</v>
      </c>
      <c r="B24" s="42">
        <v>8</v>
      </c>
      <c r="C24" s="42">
        <v>0</v>
      </c>
      <c r="D24" s="43">
        <v>6</v>
      </c>
      <c r="E24" s="43">
        <v>22</v>
      </c>
      <c r="F24" s="31">
        <f>SUM(B24:E24)</f>
        <v>36</v>
      </c>
      <c r="G24" s="42">
        <v>5</v>
      </c>
      <c r="H24" s="43">
        <v>5</v>
      </c>
      <c r="I24" s="31">
        <f>SUM(G24:H24)</f>
        <v>10</v>
      </c>
    </row>
    <row r="25" spans="1:9" ht="12.75" customHeight="1">
      <c r="A25" s="33" t="s">
        <v>139</v>
      </c>
      <c r="B25" s="42">
        <v>3</v>
      </c>
      <c r="C25" s="42">
        <v>0</v>
      </c>
      <c r="D25" s="43">
        <v>3</v>
      </c>
      <c r="E25" s="43">
        <v>5</v>
      </c>
      <c r="F25" s="31">
        <f t="shared" ref="F25:F30" si="5">SUM(B25:E25)</f>
        <v>11</v>
      </c>
      <c r="G25" s="42">
        <v>2</v>
      </c>
      <c r="H25" s="43">
        <v>0</v>
      </c>
      <c r="I25" s="31">
        <f t="shared" ref="I25:I30" si="6">SUM(G25:H25)</f>
        <v>2</v>
      </c>
    </row>
    <row r="26" spans="1:9" ht="12.75" customHeight="1">
      <c r="A26" s="33" t="s">
        <v>140</v>
      </c>
      <c r="B26" s="42">
        <v>7</v>
      </c>
      <c r="C26" s="42">
        <v>0</v>
      </c>
      <c r="D26" s="43">
        <v>1</v>
      </c>
      <c r="E26" s="43">
        <v>5</v>
      </c>
      <c r="F26" s="31">
        <f t="shared" si="5"/>
        <v>13</v>
      </c>
      <c r="G26" s="42">
        <v>0</v>
      </c>
      <c r="H26" s="43">
        <v>0</v>
      </c>
      <c r="I26" s="31">
        <f t="shared" si="6"/>
        <v>0</v>
      </c>
    </row>
    <row r="27" spans="1:9" ht="12.75" customHeight="1">
      <c r="A27" s="33" t="s">
        <v>141</v>
      </c>
      <c r="B27" s="42">
        <v>9</v>
      </c>
      <c r="C27" s="42">
        <v>1</v>
      </c>
      <c r="D27" s="43">
        <v>5</v>
      </c>
      <c r="E27" s="43">
        <v>23</v>
      </c>
      <c r="F27" s="31">
        <f t="shared" si="5"/>
        <v>38</v>
      </c>
      <c r="G27" s="42">
        <v>1</v>
      </c>
      <c r="H27" s="43">
        <v>0</v>
      </c>
      <c r="I27" s="31">
        <f t="shared" si="6"/>
        <v>1</v>
      </c>
    </row>
    <row r="28" spans="1:9" ht="12.75" customHeight="1">
      <c r="A28" s="33" t="s">
        <v>142</v>
      </c>
      <c r="B28" s="42">
        <v>7</v>
      </c>
      <c r="C28" s="42">
        <v>0</v>
      </c>
      <c r="D28" s="43">
        <v>4</v>
      </c>
      <c r="E28" s="43">
        <v>10</v>
      </c>
      <c r="F28" s="31">
        <f t="shared" si="5"/>
        <v>21</v>
      </c>
      <c r="G28" s="42">
        <v>2</v>
      </c>
      <c r="H28" s="43">
        <v>0</v>
      </c>
      <c r="I28" s="31">
        <f t="shared" si="6"/>
        <v>2</v>
      </c>
    </row>
    <row r="29" spans="1:9" ht="12.75" customHeight="1">
      <c r="A29" s="33" t="s">
        <v>143</v>
      </c>
      <c r="B29" s="42">
        <v>8</v>
      </c>
      <c r="C29" s="42">
        <v>1</v>
      </c>
      <c r="D29" s="43">
        <v>4</v>
      </c>
      <c r="E29" s="43">
        <v>23</v>
      </c>
      <c r="F29" s="31">
        <f t="shared" si="5"/>
        <v>36</v>
      </c>
      <c r="G29" s="42">
        <v>0</v>
      </c>
      <c r="H29" s="43">
        <v>0</v>
      </c>
      <c r="I29" s="31">
        <f t="shared" si="6"/>
        <v>0</v>
      </c>
    </row>
    <row r="30" spans="1:9" ht="12.75" customHeight="1">
      <c r="A30" s="33" t="s">
        <v>144</v>
      </c>
      <c r="B30" s="42">
        <v>6</v>
      </c>
      <c r="C30" s="42">
        <v>0</v>
      </c>
      <c r="D30" s="43">
        <v>5</v>
      </c>
      <c r="E30" s="43">
        <v>9</v>
      </c>
      <c r="F30" s="31">
        <f t="shared" si="5"/>
        <v>20</v>
      </c>
      <c r="G30" s="42">
        <v>2</v>
      </c>
      <c r="H30" s="43">
        <v>1</v>
      </c>
      <c r="I30" s="31">
        <f t="shared" si="6"/>
        <v>3</v>
      </c>
    </row>
    <row r="31" spans="1:9" ht="12.75" customHeight="1">
      <c r="A31" s="45" t="s">
        <v>50</v>
      </c>
      <c r="B31" s="30">
        <f>SUM(B32:B37)</f>
        <v>19</v>
      </c>
      <c r="C31" s="46">
        <f>SUM(C32:C37)</f>
        <v>0</v>
      </c>
      <c r="D31" s="45">
        <f t="shared" ref="D31:I31" si="7">SUM(D32:D37)</f>
        <v>15</v>
      </c>
      <c r="E31" s="45">
        <f t="shared" si="7"/>
        <v>28</v>
      </c>
      <c r="F31" s="45">
        <f t="shared" si="7"/>
        <v>62</v>
      </c>
      <c r="G31" s="46">
        <f t="shared" si="7"/>
        <v>4</v>
      </c>
      <c r="H31" s="45">
        <f t="shared" si="7"/>
        <v>6</v>
      </c>
      <c r="I31" s="45">
        <f t="shared" si="7"/>
        <v>10</v>
      </c>
    </row>
    <row r="32" spans="1:9" ht="12.75" customHeight="1">
      <c r="A32" s="33" t="s">
        <v>145</v>
      </c>
      <c r="B32" s="42">
        <v>2</v>
      </c>
      <c r="C32" s="42">
        <v>0</v>
      </c>
      <c r="D32" s="43">
        <v>2</v>
      </c>
      <c r="E32" s="31">
        <v>5</v>
      </c>
      <c r="F32" s="31">
        <f t="shared" ref="F32:F37" si="8">SUM(B32:E32)</f>
        <v>9</v>
      </c>
      <c r="G32" s="42">
        <v>0</v>
      </c>
      <c r="H32" s="43">
        <v>0</v>
      </c>
      <c r="I32" s="31">
        <f t="shared" ref="I32:I37" si="9">SUM(G32:H32)</f>
        <v>0</v>
      </c>
    </row>
    <row r="33" spans="1:9" ht="12.75" customHeight="1">
      <c r="A33" s="33" t="s">
        <v>146</v>
      </c>
      <c r="B33" s="42">
        <v>4</v>
      </c>
      <c r="C33" s="42">
        <v>0</v>
      </c>
      <c r="D33" s="43">
        <v>4</v>
      </c>
      <c r="E33" s="31">
        <v>4</v>
      </c>
      <c r="F33" s="31">
        <f t="shared" si="8"/>
        <v>12</v>
      </c>
      <c r="G33" s="42">
        <v>1</v>
      </c>
      <c r="H33" s="43">
        <v>0</v>
      </c>
      <c r="I33" s="31">
        <f t="shared" si="9"/>
        <v>1</v>
      </c>
    </row>
    <row r="34" spans="1:9" ht="12.75" customHeight="1">
      <c r="A34" s="33" t="s">
        <v>147</v>
      </c>
      <c r="B34" s="42">
        <v>9</v>
      </c>
      <c r="C34" s="42">
        <v>0</v>
      </c>
      <c r="D34" s="43">
        <v>4</v>
      </c>
      <c r="E34" s="31">
        <v>8</v>
      </c>
      <c r="F34" s="31">
        <f t="shared" si="8"/>
        <v>21</v>
      </c>
      <c r="G34" s="42">
        <v>3</v>
      </c>
      <c r="H34" s="43">
        <v>5</v>
      </c>
      <c r="I34" s="31">
        <f t="shared" si="9"/>
        <v>8</v>
      </c>
    </row>
    <row r="35" spans="1:9" ht="12.75" customHeight="1">
      <c r="A35" s="33" t="s">
        <v>148</v>
      </c>
      <c r="B35" s="42">
        <v>1</v>
      </c>
      <c r="C35" s="42">
        <v>0</v>
      </c>
      <c r="D35" s="43">
        <v>1</v>
      </c>
      <c r="E35" s="31">
        <v>2</v>
      </c>
      <c r="F35" s="31">
        <f t="shared" si="8"/>
        <v>4</v>
      </c>
      <c r="G35" s="42">
        <v>0</v>
      </c>
      <c r="H35" s="43">
        <v>0</v>
      </c>
      <c r="I35" s="31">
        <f t="shared" si="9"/>
        <v>0</v>
      </c>
    </row>
    <row r="36" spans="1:9" ht="12.75" customHeight="1">
      <c r="A36" s="33" t="s">
        <v>149</v>
      </c>
      <c r="B36" s="42">
        <v>1</v>
      </c>
      <c r="C36" s="42">
        <v>0</v>
      </c>
      <c r="D36" s="43">
        <v>1</v>
      </c>
      <c r="E36" s="31">
        <v>4</v>
      </c>
      <c r="F36" s="31">
        <f t="shared" si="8"/>
        <v>6</v>
      </c>
      <c r="G36" s="42">
        <v>0</v>
      </c>
      <c r="H36" s="43">
        <v>1</v>
      </c>
      <c r="I36" s="31">
        <f t="shared" si="9"/>
        <v>1</v>
      </c>
    </row>
    <row r="37" spans="1:9" ht="12.75" customHeight="1">
      <c r="A37" s="33" t="s">
        <v>150</v>
      </c>
      <c r="B37" s="42">
        <v>2</v>
      </c>
      <c r="C37" s="42">
        <v>0</v>
      </c>
      <c r="D37" s="43">
        <v>3</v>
      </c>
      <c r="E37" s="31">
        <v>5</v>
      </c>
      <c r="F37" s="31">
        <f t="shared" si="8"/>
        <v>10</v>
      </c>
      <c r="G37" s="42">
        <v>0</v>
      </c>
      <c r="H37" s="43">
        <v>0</v>
      </c>
      <c r="I37" s="31">
        <f t="shared" si="9"/>
        <v>0</v>
      </c>
    </row>
    <row r="38" spans="1:9" ht="12.75" customHeight="1">
      <c r="A38" s="38"/>
      <c r="B38" s="38"/>
      <c r="C38" s="38"/>
      <c r="D38" s="38"/>
      <c r="E38" s="38"/>
      <c r="F38" s="38"/>
      <c r="G38" s="38"/>
      <c r="H38" s="38"/>
      <c r="I38" s="38"/>
    </row>
    <row r="39" spans="1:9" ht="13.5" customHeight="1">
      <c r="A39" s="49" t="s">
        <v>151</v>
      </c>
    </row>
    <row r="40" spans="1:9" ht="12.75" customHeight="1">
      <c r="A40" s="50"/>
      <c r="F40" s="51" t="s">
        <v>152</v>
      </c>
      <c r="I40" s="51" t="s">
        <v>152</v>
      </c>
    </row>
    <row r="41" spans="1:9" ht="12.75" customHeight="1">
      <c r="A41" s="127" t="s">
        <v>121</v>
      </c>
      <c r="B41" s="124">
        <f>B4</f>
        <v>2025</v>
      </c>
      <c r="C41" s="123"/>
      <c r="D41" s="123"/>
      <c r="E41" s="123"/>
      <c r="F41" s="123"/>
      <c r="G41" s="124">
        <f>G4</f>
        <v>2025</v>
      </c>
      <c r="H41" s="123"/>
      <c r="I41" s="123"/>
    </row>
    <row r="42" spans="1:9" ht="12.75" customHeight="1">
      <c r="A42" s="126"/>
      <c r="B42" s="77" t="s">
        <v>7</v>
      </c>
      <c r="C42" s="77" t="s">
        <v>8</v>
      </c>
      <c r="D42" s="72" t="s">
        <v>9</v>
      </c>
      <c r="E42" s="72" t="s">
        <v>10</v>
      </c>
      <c r="F42" s="78" t="s">
        <v>11</v>
      </c>
      <c r="G42" s="72" t="s">
        <v>122</v>
      </c>
      <c r="H42" s="72" t="s">
        <v>10</v>
      </c>
      <c r="I42" s="78" t="s">
        <v>11</v>
      </c>
    </row>
    <row r="43" spans="1:9" ht="12.75" customHeight="1">
      <c r="A43" s="45" t="s">
        <v>57</v>
      </c>
      <c r="B43" s="30">
        <f>SUM(B44:B52)</f>
        <v>22</v>
      </c>
      <c r="C43" s="46">
        <f>SUM(C44:C52)</f>
        <v>1</v>
      </c>
      <c r="D43" s="45">
        <f t="shared" ref="D43:I43" si="10">SUM(D44:D52)</f>
        <v>23</v>
      </c>
      <c r="E43" s="45">
        <f t="shared" si="10"/>
        <v>26</v>
      </c>
      <c r="F43" s="45">
        <f t="shared" si="10"/>
        <v>72</v>
      </c>
      <c r="G43" s="46">
        <f t="shared" si="10"/>
        <v>3</v>
      </c>
      <c r="H43" s="45">
        <f t="shared" si="10"/>
        <v>3</v>
      </c>
      <c r="I43" s="45">
        <f t="shared" si="10"/>
        <v>6</v>
      </c>
    </row>
    <row r="44" spans="1:9" ht="12.75" customHeight="1">
      <c r="A44" s="48" t="s">
        <v>153</v>
      </c>
      <c r="B44" s="42">
        <v>0</v>
      </c>
      <c r="C44" s="42">
        <v>0</v>
      </c>
      <c r="D44" s="43">
        <v>1</v>
      </c>
      <c r="E44" s="43">
        <v>0</v>
      </c>
      <c r="F44" s="31">
        <f>SUM(B44:E44)</f>
        <v>1</v>
      </c>
      <c r="G44" s="42">
        <v>0</v>
      </c>
      <c r="H44" s="43">
        <v>0</v>
      </c>
      <c r="I44" s="31">
        <f>SUM(G44:H44)</f>
        <v>0</v>
      </c>
    </row>
    <row r="45" spans="1:9" ht="12.75" customHeight="1">
      <c r="A45" s="33" t="s">
        <v>154</v>
      </c>
      <c r="B45" s="42">
        <v>4</v>
      </c>
      <c r="C45" s="42">
        <v>0</v>
      </c>
      <c r="D45" s="43">
        <v>1</v>
      </c>
      <c r="E45" s="43">
        <v>0</v>
      </c>
      <c r="F45" s="31">
        <f t="shared" ref="F45:F52" si="11">SUM(B45:E45)</f>
        <v>5</v>
      </c>
      <c r="G45" s="42">
        <v>0</v>
      </c>
      <c r="H45" s="43">
        <v>1</v>
      </c>
      <c r="I45" s="31">
        <f t="shared" ref="I45:I52" si="12">SUM(G45:H45)</f>
        <v>1</v>
      </c>
    </row>
    <row r="46" spans="1:9" ht="12.75" customHeight="1">
      <c r="A46" s="33" t="s">
        <v>155</v>
      </c>
      <c r="B46" s="42">
        <v>1</v>
      </c>
      <c r="C46" s="42">
        <v>0</v>
      </c>
      <c r="D46" s="43">
        <v>2</v>
      </c>
      <c r="E46" s="43">
        <v>3</v>
      </c>
      <c r="F46" s="31">
        <f t="shared" si="11"/>
        <v>6</v>
      </c>
      <c r="G46" s="42">
        <v>0</v>
      </c>
      <c r="H46" s="43">
        <v>0</v>
      </c>
      <c r="I46" s="31">
        <f t="shared" si="12"/>
        <v>0</v>
      </c>
    </row>
    <row r="47" spans="1:9" ht="12.75" customHeight="1">
      <c r="A47" s="33" t="s">
        <v>156</v>
      </c>
      <c r="B47" s="42">
        <v>5</v>
      </c>
      <c r="C47" s="42">
        <v>1</v>
      </c>
      <c r="D47" s="43">
        <v>2</v>
      </c>
      <c r="E47" s="43">
        <v>7</v>
      </c>
      <c r="F47" s="31">
        <f t="shared" si="11"/>
        <v>15</v>
      </c>
      <c r="G47" s="42">
        <v>0</v>
      </c>
      <c r="H47" s="43">
        <v>0</v>
      </c>
      <c r="I47" s="31">
        <f t="shared" si="12"/>
        <v>0</v>
      </c>
    </row>
    <row r="48" spans="1:9" ht="12.75" customHeight="1">
      <c r="A48" s="33" t="s">
        <v>157</v>
      </c>
      <c r="B48" s="42">
        <v>2</v>
      </c>
      <c r="C48" s="42">
        <v>0</v>
      </c>
      <c r="D48" s="43">
        <v>6</v>
      </c>
      <c r="E48" s="43">
        <v>2</v>
      </c>
      <c r="F48" s="31">
        <f t="shared" si="11"/>
        <v>10</v>
      </c>
      <c r="G48" s="42">
        <v>1</v>
      </c>
      <c r="H48" s="43">
        <v>0</v>
      </c>
      <c r="I48" s="31">
        <f t="shared" si="12"/>
        <v>1</v>
      </c>
    </row>
    <row r="49" spans="1:9" ht="12.75" customHeight="1">
      <c r="A49" s="33" t="s">
        <v>158</v>
      </c>
      <c r="B49" s="42">
        <v>3</v>
      </c>
      <c r="C49" s="42">
        <v>0</v>
      </c>
      <c r="D49" s="43">
        <v>3</v>
      </c>
      <c r="E49" s="43">
        <v>10</v>
      </c>
      <c r="F49" s="31">
        <f t="shared" si="11"/>
        <v>16</v>
      </c>
      <c r="G49" s="42">
        <v>1</v>
      </c>
      <c r="H49" s="43">
        <v>1</v>
      </c>
      <c r="I49" s="31">
        <f t="shared" si="12"/>
        <v>2</v>
      </c>
    </row>
    <row r="50" spans="1:9" ht="12.75" customHeight="1">
      <c r="A50" s="33" t="s">
        <v>159</v>
      </c>
      <c r="B50" s="42">
        <v>1</v>
      </c>
      <c r="C50" s="42">
        <v>0</v>
      </c>
      <c r="D50" s="43">
        <v>2</v>
      </c>
      <c r="E50" s="43">
        <v>0</v>
      </c>
      <c r="F50" s="31">
        <f t="shared" si="11"/>
        <v>3</v>
      </c>
      <c r="G50" s="42">
        <v>0</v>
      </c>
      <c r="H50" s="43">
        <v>0</v>
      </c>
      <c r="I50" s="31">
        <f t="shared" si="12"/>
        <v>0</v>
      </c>
    </row>
    <row r="51" spans="1:9" ht="12.75" customHeight="1">
      <c r="A51" s="33" t="s">
        <v>160</v>
      </c>
      <c r="B51" s="42">
        <v>4</v>
      </c>
      <c r="C51" s="42">
        <v>0</v>
      </c>
      <c r="D51" s="43">
        <v>5</v>
      </c>
      <c r="E51" s="43">
        <v>4</v>
      </c>
      <c r="F51" s="31">
        <f t="shared" si="11"/>
        <v>13</v>
      </c>
      <c r="G51" s="42">
        <v>0</v>
      </c>
      <c r="H51" s="43">
        <v>1</v>
      </c>
      <c r="I51" s="31">
        <f t="shared" si="12"/>
        <v>1</v>
      </c>
    </row>
    <row r="52" spans="1:9" ht="12.75" customHeight="1">
      <c r="A52" s="33" t="s">
        <v>161</v>
      </c>
      <c r="B52" s="42">
        <v>2</v>
      </c>
      <c r="C52" s="42">
        <v>0</v>
      </c>
      <c r="D52" s="43">
        <v>1</v>
      </c>
      <c r="E52" s="43">
        <v>0</v>
      </c>
      <c r="F52" s="31">
        <f t="shared" si="11"/>
        <v>3</v>
      </c>
      <c r="G52" s="42">
        <v>1</v>
      </c>
      <c r="H52" s="43">
        <v>0</v>
      </c>
      <c r="I52" s="31">
        <f t="shared" si="12"/>
        <v>1</v>
      </c>
    </row>
    <row r="53" spans="1:9" ht="12.75" customHeight="1">
      <c r="A53" s="45" t="s">
        <v>67</v>
      </c>
      <c r="B53" s="30">
        <f>SUM(B54:B68)</f>
        <v>57</v>
      </c>
      <c r="C53" s="46">
        <f>SUM(C54:C68)</f>
        <v>2</v>
      </c>
      <c r="D53" s="45">
        <f t="shared" ref="D53:I53" si="13">SUM(D54:D68)</f>
        <v>51</v>
      </c>
      <c r="E53" s="45">
        <f t="shared" si="13"/>
        <v>112</v>
      </c>
      <c r="F53" s="45">
        <f t="shared" si="13"/>
        <v>222</v>
      </c>
      <c r="G53" s="46">
        <f t="shared" si="13"/>
        <v>9</v>
      </c>
      <c r="H53" s="45">
        <f t="shared" si="13"/>
        <v>15</v>
      </c>
      <c r="I53" s="45">
        <f t="shared" si="13"/>
        <v>24</v>
      </c>
    </row>
    <row r="54" spans="1:9" ht="12.75" customHeight="1">
      <c r="A54" s="43" t="s">
        <v>162</v>
      </c>
      <c r="B54" s="42">
        <v>1</v>
      </c>
      <c r="C54" s="42">
        <v>0</v>
      </c>
      <c r="D54" s="43">
        <v>3</v>
      </c>
      <c r="E54" s="43">
        <v>5</v>
      </c>
      <c r="F54" s="31">
        <f>SUM(B54:E54)</f>
        <v>9</v>
      </c>
      <c r="G54" s="42">
        <v>0</v>
      </c>
      <c r="H54" s="43">
        <v>0</v>
      </c>
      <c r="I54" s="31">
        <f>SUM(G54:H54)</f>
        <v>0</v>
      </c>
    </row>
    <row r="55" spans="1:9" ht="12.75" customHeight="1">
      <c r="A55" s="43" t="s">
        <v>163</v>
      </c>
      <c r="B55" s="42">
        <v>5</v>
      </c>
      <c r="C55" s="42">
        <v>0</v>
      </c>
      <c r="D55" s="43">
        <v>5</v>
      </c>
      <c r="E55" s="43">
        <v>5</v>
      </c>
      <c r="F55" s="31">
        <f t="shared" ref="F55:F68" si="14">SUM(B55:E55)</f>
        <v>15</v>
      </c>
      <c r="G55" s="42">
        <v>2</v>
      </c>
      <c r="H55" s="43">
        <v>0</v>
      </c>
      <c r="I55" s="31">
        <f t="shared" ref="I55:I68" si="15">SUM(G55:H55)</f>
        <v>2</v>
      </c>
    </row>
    <row r="56" spans="1:9" ht="12.75" customHeight="1">
      <c r="A56" s="43" t="s">
        <v>164</v>
      </c>
      <c r="B56" s="42">
        <v>5</v>
      </c>
      <c r="C56" s="42">
        <v>1</v>
      </c>
      <c r="D56" s="43">
        <v>2</v>
      </c>
      <c r="E56" s="43">
        <v>6</v>
      </c>
      <c r="F56" s="31">
        <f t="shared" si="14"/>
        <v>14</v>
      </c>
      <c r="G56" s="42">
        <v>0</v>
      </c>
      <c r="H56" s="43">
        <v>0</v>
      </c>
      <c r="I56" s="31">
        <f t="shared" si="15"/>
        <v>0</v>
      </c>
    </row>
    <row r="57" spans="1:9" ht="12.75" customHeight="1">
      <c r="A57" s="43" t="s">
        <v>165</v>
      </c>
      <c r="B57" s="42">
        <v>6</v>
      </c>
      <c r="C57" s="42">
        <v>0</v>
      </c>
      <c r="D57" s="43">
        <v>2</v>
      </c>
      <c r="E57" s="43">
        <v>5</v>
      </c>
      <c r="F57" s="31">
        <f t="shared" si="14"/>
        <v>13</v>
      </c>
      <c r="G57" s="42">
        <v>1</v>
      </c>
      <c r="H57" s="43">
        <v>1</v>
      </c>
      <c r="I57" s="31">
        <f t="shared" si="15"/>
        <v>2</v>
      </c>
    </row>
    <row r="58" spans="1:9" ht="12.75" customHeight="1">
      <c r="A58" s="43" t="s">
        <v>166</v>
      </c>
      <c r="B58" s="42">
        <v>4</v>
      </c>
      <c r="C58" s="42">
        <v>0</v>
      </c>
      <c r="D58" s="43">
        <v>4</v>
      </c>
      <c r="E58" s="43">
        <v>7</v>
      </c>
      <c r="F58" s="31">
        <f t="shared" si="14"/>
        <v>15</v>
      </c>
      <c r="G58" s="42">
        <v>0</v>
      </c>
      <c r="H58" s="43">
        <v>3</v>
      </c>
      <c r="I58" s="31">
        <f t="shared" si="15"/>
        <v>3</v>
      </c>
    </row>
    <row r="59" spans="1:9" ht="12.75" customHeight="1">
      <c r="A59" s="43" t="s">
        <v>167</v>
      </c>
      <c r="B59" s="42">
        <v>4</v>
      </c>
      <c r="C59" s="42">
        <v>0</v>
      </c>
      <c r="D59" s="43">
        <v>10</v>
      </c>
      <c r="E59" s="43">
        <v>7</v>
      </c>
      <c r="F59" s="31">
        <f t="shared" si="14"/>
        <v>21</v>
      </c>
      <c r="G59" s="42">
        <v>1</v>
      </c>
      <c r="H59" s="43">
        <v>1</v>
      </c>
      <c r="I59" s="31">
        <f t="shared" si="15"/>
        <v>2</v>
      </c>
    </row>
    <row r="60" spans="1:9" ht="12.75" customHeight="1">
      <c r="A60" s="43" t="s">
        <v>168</v>
      </c>
      <c r="B60" s="42">
        <v>6</v>
      </c>
      <c r="C60" s="42">
        <v>0</v>
      </c>
      <c r="D60" s="43">
        <v>3</v>
      </c>
      <c r="E60" s="43">
        <v>12</v>
      </c>
      <c r="F60" s="31">
        <f t="shared" si="14"/>
        <v>21</v>
      </c>
      <c r="G60" s="42">
        <v>0</v>
      </c>
      <c r="H60" s="43">
        <v>1</v>
      </c>
      <c r="I60" s="31">
        <f t="shared" si="15"/>
        <v>1</v>
      </c>
    </row>
    <row r="61" spans="1:9" ht="12.75" customHeight="1">
      <c r="A61" s="48" t="s">
        <v>169</v>
      </c>
      <c r="B61" s="42">
        <v>0</v>
      </c>
      <c r="C61" s="42">
        <v>0</v>
      </c>
      <c r="D61" s="43">
        <v>0</v>
      </c>
      <c r="E61" s="43">
        <v>0</v>
      </c>
      <c r="F61" s="31">
        <f t="shared" si="14"/>
        <v>0</v>
      </c>
      <c r="G61" s="42">
        <v>0</v>
      </c>
      <c r="H61" s="43">
        <v>0</v>
      </c>
      <c r="I61" s="31">
        <f t="shared" si="15"/>
        <v>0</v>
      </c>
    </row>
    <row r="62" spans="1:9" ht="12.75" customHeight="1">
      <c r="A62" s="48" t="s">
        <v>170</v>
      </c>
      <c r="B62" s="42">
        <v>8</v>
      </c>
      <c r="C62" s="42">
        <v>0</v>
      </c>
      <c r="D62" s="43">
        <v>5</v>
      </c>
      <c r="E62" s="43">
        <v>21</v>
      </c>
      <c r="F62" s="31">
        <f t="shared" si="14"/>
        <v>34</v>
      </c>
      <c r="G62" s="42">
        <v>0</v>
      </c>
      <c r="H62" s="43">
        <v>0</v>
      </c>
      <c r="I62" s="31">
        <f t="shared" si="15"/>
        <v>0</v>
      </c>
    </row>
    <row r="63" spans="1:9" ht="12.75" customHeight="1">
      <c r="A63" s="33" t="s">
        <v>171</v>
      </c>
      <c r="B63" s="42">
        <v>6</v>
      </c>
      <c r="C63" s="42">
        <v>0</v>
      </c>
      <c r="D63" s="43">
        <v>9</v>
      </c>
      <c r="E63" s="43">
        <v>21</v>
      </c>
      <c r="F63" s="31">
        <f t="shared" si="14"/>
        <v>36</v>
      </c>
      <c r="G63" s="42">
        <v>3</v>
      </c>
      <c r="H63" s="43">
        <v>6</v>
      </c>
      <c r="I63" s="31">
        <f t="shared" si="15"/>
        <v>9</v>
      </c>
    </row>
    <row r="64" spans="1:9" ht="12.75" customHeight="1">
      <c r="A64" s="33" t="s">
        <v>172</v>
      </c>
      <c r="B64" s="42">
        <v>2</v>
      </c>
      <c r="C64" s="42">
        <v>0</v>
      </c>
      <c r="D64" s="43">
        <v>1</v>
      </c>
      <c r="E64" s="43">
        <v>4</v>
      </c>
      <c r="F64" s="31">
        <f t="shared" si="14"/>
        <v>7</v>
      </c>
      <c r="G64" s="42">
        <v>1</v>
      </c>
      <c r="H64" s="43">
        <v>0</v>
      </c>
      <c r="I64" s="31">
        <f t="shared" si="15"/>
        <v>1</v>
      </c>
    </row>
    <row r="65" spans="1:9" ht="12.75" customHeight="1">
      <c r="A65" s="33" t="s">
        <v>173</v>
      </c>
      <c r="B65" s="42">
        <v>0</v>
      </c>
      <c r="C65" s="42">
        <v>0</v>
      </c>
      <c r="D65" s="43">
        <v>1</v>
      </c>
      <c r="E65" s="43">
        <v>2</v>
      </c>
      <c r="F65" s="31">
        <f t="shared" si="14"/>
        <v>3</v>
      </c>
      <c r="G65" s="42">
        <v>0</v>
      </c>
      <c r="H65" s="43">
        <v>0</v>
      </c>
      <c r="I65" s="31">
        <f t="shared" si="15"/>
        <v>0</v>
      </c>
    </row>
    <row r="66" spans="1:9" ht="12.75" customHeight="1">
      <c r="A66" s="38" t="s">
        <v>174</v>
      </c>
      <c r="B66" s="42">
        <v>6</v>
      </c>
      <c r="C66" s="42">
        <v>1</v>
      </c>
      <c r="D66" s="43">
        <v>5</v>
      </c>
      <c r="E66" s="43">
        <v>10</v>
      </c>
      <c r="F66" s="31">
        <f t="shared" si="14"/>
        <v>22</v>
      </c>
      <c r="G66" s="42">
        <v>1</v>
      </c>
      <c r="H66" s="43">
        <v>3</v>
      </c>
      <c r="I66" s="31">
        <f t="shared" si="15"/>
        <v>4</v>
      </c>
    </row>
    <row r="67" spans="1:9" ht="12.75" customHeight="1">
      <c r="A67" s="33" t="s">
        <v>175</v>
      </c>
      <c r="B67" s="42">
        <v>0</v>
      </c>
      <c r="C67" s="42">
        <v>0</v>
      </c>
      <c r="D67" s="43">
        <v>0</v>
      </c>
      <c r="E67" s="43">
        <v>4</v>
      </c>
      <c r="F67" s="31">
        <f t="shared" si="14"/>
        <v>4</v>
      </c>
      <c r="G67" s="42">
        <v>0</v>
      </c>
      <c r="H67" s="43">
        <v>0</v>
      </c>
      <c r="I67" s="31">
        <f t="shared" si="15"/>
        <v>0</v>
      </c>
    </row>
    <row r="68" spans="1:9" ht="12.75" customHeight="1">
      <c r="A68" s="33" t="s">
        <v>176</v>
      </c>
      <c r="B68" s="42">
        <v>4</v>
      </c>
      <c r="C68" s="42">
        <v>0</v>
      </c>
      <c r="D68" s="43">
        <v>1</v>
      </c>
      <c r="E68" s="43">
        <v>3</v>
      </c>
      <c r="F68" s="31">
        <f t="shared" si="14"/>
        <v>8</v>
      </c>
      <c r="G68" s="42">
        <v>0</v>
      </c>
      <c r="H68" s="43">
        <v>0</v>
      </c>
      <c r="I68" s="31">
        <f t="shared" si="15"/>
        <v>0</v>
      </c>
    </row>
    <row r="69" spans="1:9" ht="12.75" customHeight="1">
      <c r="A69" s="79" t="s">
        <v>96</v>
      </c>
      <c r="B69" s="30">
        <f>SUM(B70:B74)</f>
        <v>8</v>
      </c>
      <c r="C69" s="57">
        <f>SUM(C70:C74)</f>
        <v>0</v>
      </c>
      <c r="D69" s="45">
        <f t="shared" ref="D69:I69" si="16">SUM(D70:D74)</f>
        <v>16</v>
      </c>
      <c r="E69" s="45">
        <f t="shared" si="16"/>
        <v>53</v>
      </c>
      <c r="F69" s="45">
        <f t="shared" si="16"/>
        <v>77</v>
      </c>
      <c r="G69" s="57">
        <f t="shared" si="16"/>
        <v>3</v>
      </c>
      <c r="H69" s="45">
        <f t="shared" si="16"/>
        <v>8</v>
      </c>
      <c r="I69" s="45">
        <f t="shared" si="16"/>
        <v>11</v>
      </c>
    </row>
    <row r="70" spans="1:9" ht="12.75" customHeight="1">
      <c r="A70" s="33" t="s">
        <v>177</v>
      </c>
      <c r="B70" s="42">
        <v>1</v>
      </c>
      <c r="C70" s="42">
        <v>0</v>
      </c>
      <c r="D70" s="43">
        <v>4</v>
      </c>
      <c r="E70" s="43">
        <v>8</v>
      </c>
      <c r="F70" s="31">
        <f>SUM(B70:E70)</f>
        <v>13</v>
      </c>
      <c r="G70" s="42">
        <v>1</v>
      </c>
      <c r="H70" s="43">
        <v>0</v>
      </c>
      <c r="I70" s="31">
        <f>SUM(G70:H70)</f>
        <v>1</v>
      </c>
    </row>
    <row r="71" spans="1:9" ht="12.75" customHeight="1">
      <c r="A71" s="33" t="s">
        <v>178</v>
      </c>
      <c r="B71" s="42">
        <v>2</v>
      </c>
      <c r="C71" s="42">
        <v>0</v>
      </c>
      <c r="D71" s="43">
        <v>4</v>
      </c>
      <c r="E71" s="43">
        <v>7</v>
      </c>
      <c r="F71" s="31">
        <f>SUM(B71:E71)</f>
        <v>13</v>
      </c>
      <c r="G71" s="42">
        <v>1</v>
      </c>
      <c r="H71" s="43">
        <v>1</v>
      </c>
      <c r="I71" s="31">
        <f>SUM(G71:H71)</f>
        <v>2</v>
      </c>
    </row>
    <row r="72" spans="1:9" ht="12.75" customHeight="1">
      <c r="A72" s="33" t="s">
        <v>179</v>
      </c>
      <c r="B72" s="42">
        <v>4</v>
      </c>
      <c r="C72" s="42">
        <v>0</v>
      </c>
      <c r="D72" s="43">
        <v>2</v>
      </c>
      <c r="E72" s="43">
        <v>12</v>
      </c>
      <c r="F72" s="31">
        <f>SUM(B72:E72)</f>
        <v>18</v>
      </c>
      <c r="G72" s="42">
        <v>0</v>
      </c>
      <c r="H72" s="43">
        <v>2</v>
      </c>
      <c r="I72" s="31">
        <f>SUM(G72:H72)</f>
        <v>2</v>
      </c>
    </row>
    <row r="73" spans="1:9" ht="12.75" customHeight="1">
      <c r="A73" s="33" t="s">
        <v>180</v>
      </c>
      <c r="B73" s="42">
        <v>0</v>
      </c>
      <c r="C73" s="42">
        <v>0</v>
      </c>
      <c r="D73" s="43">
        <v>5</v>
      </c>
      <c r="E73" s="43">
        <v>19</v>
      </c>
      <c r="F73" s="31">
        <f>SUM(B73:E73)</f>
        <v>24</v>
      </c>
      <c r="G73" s="42">
        <v>1</v>
      </c>
      <c r="H73" s="43">
        <v>5</v>
      </c>
      <c r="I73" s="31">
        <f>SUM(G73:H73)</f>
        <v>6</v>
      </c>
    </row>
    <row r="74" spans="1:9" ht="12.75" customHeight="1">
      <c r="A74" s="33" t="s">
        <v>181</v>
      </c>
      <c r="B74" s="42">
        <v>1</v>
      </c>
      <c r="C74" s="42">
        <v>0</v>
      </c>
      <c r="D74" s="43">
        <v>1</v>
      </c>
      <c r="E74" s="43">
        <v>7</v>
      </c>
      <c r="F74" s="31">
        <f>SUM(B74:E74)</f>
        <v>9</v>
      </c>
      <c r="G74" s="42">
        <v>0</v>
      </c>
      <c r="H74" s="43">
        <v>0</v>
      </c>
      <c r="I74" s="31">
        <f>SUM(G74:H74)</f>
        <v>0</v>
      </c>
    </row>
    <row r="75" spans="1:9" ht="12.75" customHeight="1">
      <c r="A75" s="38"/>
      <c r="B75" s="48"/>
      <c r="C75" s="48"/>
      <c r="D75" s="48"/>
      <c r="E75" s="48"/>
      <c r="F75" s="48"/>
      <c r="G75" s="48"/>
      <c r="H75" s="48"/>
      <c r="I75" s="48"/>
    </row>
    <row r="76" spans="1:9" ht="15" customHeight="1">
      <c r="A76" s="49" t="s">
        <v>151</v>
      </c>
    </row>
    <row r="77" spans="1:9" ht="12.75" customHeight="1">
      <c r="A77" s="50"/>
      <c r="F77" s="51" t="s">
        <v>152</v>
      </c>
      <c r="I77" s="51" t="s">
        <v>152</v>
      </c>
    </row>
    <row r="78" spans="1:9" ht="12.75" customHeight="1">
      <c r="A78" s="127" t="s">
        <v>121</v>
      </c>
      <c r="B78" s="122">
        <f>B4</f>
        <v>2025</v>
      </c>
      <c r="C78" s="123"/>
      <c r="D78" s="123"/>
      <c r="E78" s="123"/>
      <c r="F78" s="123"/>
      <c r="G78" s="122">
        <f>G4</f>
        <v>2025</v>
      </c>
      <c r="H78" s="123"/>
      <c r="I78" s="123"/>
    </row>
    <row r="79" spans="1:9" ht="12.75" customHeight="1">
      <c r="A79" s="126"/>
      <c r="B79" s="77" t="s">
        <v>7</v>
      </c>
      <c r="C79" s="77" t="s">
        <v>8</v>
      </c>
      <c r="D79" s="72" t="s">
        <v>9</v>
      </c>
      <c r="E79" s="72" t="s">
        <v>10</v>
      </c>
      <c r="F79" s="78" t="s">
        <v>11</v>
      </c>
      <c r="G79" s="72" t="s">
        <v>122</v>
      </c>
      <c r="H79" s="72" t="s">
        <v>10</v>
      </c>
      <c r="I79" s="78" t="s">
        <v>11</v>
      </c>
    </row>
    <row r="80" spans="1:9" ht="12.75" customHeight="1">
      <c r="A80" s="79" t="s">
        <v>102</v>
      </c>
      <c r="B80" s="57">
        <f>SUM(B81:B90)</f>
        <v>12</v>
      </c>
      <c r="C80" s="57">
        <f>SUM(C81:C90)</f>
        <v>0</v>
      </c>
      <c r="D80" s="45">
        <f t="shared" ref="D80:I80" si="17">SUM(D81:D90)</f>
        <v>30</v>
      </c>
      <c r="E80" s="45">
        <f t="shared" si="17"/>
        <v>34</v>
      </c>
      <c r="F80" s="45">
        <f t="shared" si="17"/>
        <v>76</v>
      </c>
      <c r="G80" s="57">
        <f t="shared" si="17"/>
        <v>3</v>
      </c>
      <c r="H80" s="45">
        <f t="shared" si="17"/>
        <v>4</v>
      </c>
      <c r="I80" s="45">
        <f t="shared" si="17"/>
        <v>7</v>
      </c>
    </row>
    <row r="81" spans="1:9" ht="12.75" customHeight="1">
      <c r="A81" s="43" t="s">
        <v>153</v>
      </c>
      <c r="B81" s="42">
        <v>0</v>
      </c>
      <c r="C81" s="42">
        <v>0</v>
      </c>
      <c r="D81" s="43">
        <v>1</v>
      </c>
      <c r="E81" s="43">
        <v>2</v>
      </c>
      <c r="F81" s="31">
        <f>SUM(B81:E81)</f>
        <v>3</v>
      </c>
      <c r="G81" s="42">
        <v>0</v>
      </c>
      <c r="H81" s="43">
        <v>0</v>
      </c>
      <c r="I81" s="31">
        <f>SUM(G81:H81)</f>
        <v>0</v>
      </c>
    </row>
    <row r="82" spans="1:9" ht="12.75" customHeight="1">
      <c r="A82" s="33" t="s">
        <v>182</v>
      </c>
      <c r="B82" s="42">
        <v>5</v>
      </c>
      <c r="C82" s="42">
        <v>0</v>
      </c>
      <c r="D82" s="43">
        <v>4</v>
      </c>
      <c r="E82" s="43">
        <v>14</v>
      </c>
      <c r="F82" s="31">
        <f t="shared" ref="F82:F90" si="18">SUM(B82:E82)</f>
        <v>23</v>
      </c>
      <c r="G82" s="42">
        <v>1</v>
      </c>
      <c r="H82" s="43">
        <v>2</v>
      </c>
      <c r="I82" s="31">
        <f t="shared" ref="I82:I90" si="19">SUM(G82:H82)</f>
        <v>3</v>
      </c>
    </row>
    <row r="83" spans="1:9" ht="12.75" customHeight="1">
      <c r="A83" s="33" t="s">
        <v>155</v>
      </c>
      <c r="B83" s="42">
        <v>1</v>
      </c>
      <c r="C83" s="42">
        <v>0</v>
      </c>
      <c r="D83" s="43">
        <v>1</v>
      </c>
      <c r="E83" s="43">
        <v>0</v>
      </c>
      <c r="F83" s="31">
        <f t="shared" si="18"/>
        <v>2</v>
      </c>
      <c r="G83" s="42">
        <v>0</v>
      </c>
      <c r="H83" s="43">
        <v>0</v>
      </c>
      <c r="I83" s="31">
        <f t="shared" si="19"/>
        <v>0</v>
      </c>
    </row>
    <row r="84" spans="1:9" ht="12.75" customHeight="1">
      <c r="A84" s="33" t="s">
        <v>165</v>
      </c>
      <c r="B84" s="42">
        <v>2</v>
      </c>
      <c r="C84" s="42">
        <v>0</v>
      </c>
      <c r="D84" s="43">
        <v>4</v>
      </c>
      <c r="E84" s="43">
        <v>1</v>
      </c>
      <c r="F84" s="31">
        <f t="shared" si="18"/>
        <v>7</v>
      </c>
      <c r="G84" s="42">
        <v>0</v>
      </c>
      <c r="H84" s="43">
        <v>0</v>
      </c>
      <c r="I84" s="31">
        <f t="shared" si="19"/>
        <v>0</v>
      </c>
    </row>
    <row r="85" spans="1:9" ht="12.75" customHeight="1">
      <c r="A85" s="33" t="s">
        <v>183</v>
      </c>
      <c r="B85" s="42">
        <v>2</v>
      </c>
      <c r="C85" s="42">
        <v>0</v>
      </c>
      <c r="D85" s="43">
        <v>3</v>
      </c>
      <c r="E85" s="43">
        <v>2</v>
      </c>
      <c r="F85" s="31">
        <f t="shared" si="18"/>
        <v>7</v>
      </c>
      <c r="G85" s="42">
        <v>1</v>
      </c>
      <c r="H85" s="43">
        <v>0</v>
      </c>
      <c r="I85" s="31">
        <f t="shared" si="19"/>
        <v>1</v>
      </c>
    </row>
    <row r="86" spans="1:9" ht="12.75" customHeight="1">
      <c r="A86" s="33" t="s">
        <v>167</v>
      </c>
      <c r="B86" s="42">
        <v>1</v>
      </c>
      <c r="C86" s="42">
        <v>0</v>
      </c>
      <c r="D86" s="43">
        <v>3</v>
      </c>
      <c r="E86" s="43">
        <v>7</v>
      </c>
      <c r="F86" s="31">
        <f t="shared" si="18"/>
        <v>11</v>
      </c>
      <c r="G86" s="42">
        <v>0</v>
      </c>
      <c r="H86" s="43">
        <v>0</v>
      </c>
      <c r="I86" s="31">
        <f t="shared" si="19"/>
        <v>0</v>
      </c>
    </row>
    <row r="87" spans="1:9" ht="12.75" customHeight="1">
      <c r="A87" s="33" t="s">
        <v>169</v>
      </c>
      <c r="B87" s="42">
        <v>0</v>
      </c>
      <c r="C87" s="42">
        <v>0</v>
      </c>
      <c r="D87" s="43">
        <v>4</v>
      </c>
      <c r="E87" s="43">
        <v>3</v>
      </c>
      <c r="F87" s="31">
        <f t="shared" si="18"/>
        <v>7</v>
      </c>
      <c r="G87" s="42">
        <v>0</v>
      </c>
      <c r="H87" s="43">
        <v>0</v>
      </c>
      <c r="I87" s="31">
        <f t="shared" si="19"/>
        <v>0</v>
      </c>
    </row>
    <row r="88" spans="1:9" ht="12.75" customHeight="1">
      <c r="A88" s="33" t="s">
        <v>133</v>
      </c>
      <c r="B88" s="42">
        <v>0</v>
      </c>
      <c r="C88" s="42">
        <v>0</v>
      </c>
      <c r="D88" s="43">
        <v>4</v>
      </c>
      <c r="E88" s="43">
        <v>2</v>
      </c>
      <c r="F88" s="31">
        <f t="shared" si="18"/>
        <v>6</v>
      </c>
      <c r="G88" s="42">
        <v>0</v>
      </c>
      <c r="H88" s="43">
        <v>1</v>
      </c>
      <c r="I88" s="31">
        <f t="shared" si="19"/>
        <v>1</v>
      </c>
    </row>
    <row r="89" spans="1:9" ht="12.75" customHeight="1">
      <c r="A89" s="33" t="s">
        <v>134</v>
      </c>
      <c r="B89" s="42">
        <v>1</v>
      </c>
      <c r="C89" s="42">
        <v>0</v>
      </c>
      <c r="D89" s="43">
        <v>5</v>
      </c>
      <c r="E89" s="43">
        <v>3</v>
      </c>
      <c r="F89" s="31">
        <f t="shared" si="18"/>
        <v>9</v>
      </c>
      <c r="G89" s="42">
        <v>1</v>
      </c>
      <c r="H89" s="43">
        <v>1</v>
      </c>
      <c r="I89" s="31">
        <f t="shared" si="19"/>
        <v>2</v>
      </c>
    </row>
    <row r="90" spans="1:9" ht="12.75" customHeight="1">
      <c r="A90" s="33" t="s">
        <v>184</v>
      </c>
      <c r="B90" s="42">
        <v>0</v>
      </c>
      <c r="C90" s="42">
        <v>0</v>
      </c>
      <c r="D90" s="43">
        <v>1</v>
      </c>
      <c r="E90" s="43">
        <v>0</v>
      </c>
      <c r="F90" s="31">
        <f t="shared" si="18"/>
        <v>1</v>
      </c>
      <c r="G90" s="42">
        <v>0</v>
      </c>
      <c r="H90" s="43">
        <v>0</v>
      </c>
      <c r="I90" s="31">
        <f t="shared" si="19"/>
        <v>0</v>
      </c>
    </row>
    <row r="91" spans="1:9" ht="12.75" customHeight="1">
      <c r="A91" s="79" t="s">
        <v>104</v>
      </c>
      <c r="B91" s="57">
        <f>SUM(B92:B95)</f>
        <v>2</v>
      </c>
      <c r="C91" s="57">
        <f>SUM(C92:C95)</f>
        <v>0</v>
      </c>
      <c r="D91" s="45">
        <f t="shared" ref="D91:I91" si="20">SUM(D92:D95)</f>
        <v>5</v>
      </c>
      <c r="E91" s="45">
        <f t="shared" si="20"/>
        <v>19</v>
      </c>
      <c r="F91" s="45">
        <f t="shared" si="20"/>
        <v>26</v>
      </c>
      <c r="G91" s="57">
        <f t="shared" si="20"/>
        <v>0</v>
      </c>
      <c r="H91" s="45">
        <f t="shared" si="20"/>
        <v>1</v>
      </c>
      <c r="I91" s="45">
        <f t="shared" si="20"/>
        <v>1</v>
      </c>
    </row>
    <row r="92" spans="1:9" ht="12.75" customHeight="1">
      <c r="A92" s="43" t="s">
        <v>185</v>
      </c>
      <c r="B92" s="42">
        <v>0</v>
      </c>
      <c r="C92" s="42">
        <v>0</v>
      </c>
      <c r="D92" s="43">
        <v>2</v>
      </c>
      <c r="E92" s="43">
        <v>5</v>
      </c>
      <c r="F92" s="31">
        <f>SUM(B92:E92)</f>
        <v>7</v>
      </c>
      <c r="G92" s="42">
        <v>0</v>
      </c>
      <c r="H92" s="43">
        <v>0</v>
      </c>
      <c r="I92" s="31">
        <f>SUM(G92:H92)</f>
        <v>0</v>
      </c>
    </row>
    <row r="93" spans="1:9" ht="12.75" customHeight="1">
      <c r="A93" s="33" t="s">
        <v>186</v>
      </c>
      <c r="B93" s="42">
        <v>2</v>
      </c>
      <c r="C93" s="42">
        <v>0</v>
      </c>
      <c r="D93" s="43">
        <v>2</v>
      </c>
      <c r="E93" s="43">
        <v>14</v>
      </c>
      <c r="F93" s="31">
        <f>SUM(B93:E93)</f>
        <v>18</v>
      </c>
      <c r="G93" s="42">
        <v>0</v>
      </c>
      <c r="H93" s="43">
        <v>0</v>
      </c>
      <c r="I93" s="31">
        <f>SUM(G93:H93)</f>
        <v>0</v>
      </c>
    </row>
    <row r="94" spans="1:9" ht="12.75" customHeight="1">
      <c r="A94" s="33" t="s">
        <v>187</v>
      </c>
      <c r="B94" s="42">
        <v>0</v>
      </c>
      <c r="C94" s="42">
        <v>0</v>
      </c>
      <c r="D94" s="43">
        <v>1</v>
      </c>
      <c r="E94" s="43">
        <v>0</v>
      </c>
      <c r="F94" s="31">
        <f>SUM(B94:E94)</f>
        <v>1</v>
      </c>
      <c r="G94" s="42">
        <v>0</v>
      </c>
      <c r="H94" s="43">
        <v>1</v>
      </c>
      <c r="I94" s="31">
        <f>SUM(G94:H94)</f>
        <v>1</v>
      </c>
    </row>
    <row r="95" spans="1:9" ht="12.75" customHeight="1">
      <c r="A95" s="33" t="s">
        <v>188</v>
      </c>
      <c r="B95" s="42">
        <v>0</v>
      </c>
      <c r="C95" s="42">
        <v>0</v>
      </c>
      <c r="D95" s="43">
        <v>0</v>
      </c>
      <c r="E95" s="43">
        <v>0</v>
      </c>
      <c r="F95" s="31">
        <f>SUM(B95:E95)</f>
        <v>0</v>
      </c>
      <c r="G95" s="42">
        <v>0</v>
      </c>
      <c r="H95" s="43">
        <v>0</v>
      </c>
      <c r="I95" s="31">
        <f>SUM(G95:H95)</f>
        <v>0</v>
      </c>
    </row>
    <row r="96" spans="1:9" ht="12.75" customHeight="1">
      <c r="A96" s="54" t="s">
        <v>109</v>
      </c>
      <c r="B96" s="57">
        <f>SUM(B97:B105)</f>
        <v>8</v>
      </c>
      <c r="C96" s="57">
        <f ca="1">SUM(C94:C105)</f>
        <v>0</v>
      </c>
      <c r="D96" s="45">
        <f t="shared" ref="D96:I96" si="21">SUM(D97:D105)</f>
        <v>28</v>
      </c>
      <c r="E96" s="45">
        <f t="shared" si="21"/>
        <v>44</v>
      </c>
      <c r="F96" s="45">
        <f t="shared" si="21"/>
        <v>80</v>
      </c>
      <c r="G96" s="57">
        <f t="shared" si="21"/>
        <v>1</v>
      </c>
      <c r="H96" s="45">
        <f t="shared" si="21"/>
        <v>16</v>
      </c>
      <c r="I96" s="45">
        <f t="shared" si="21"/>
        <v>17</v>
      </c>
    </row>
    <row r="97" spans="1:9" ht="12.75" customHeight="1">
      <c r="A97" s="40" t="s">
        <v>189</v>
      </c>
      <c r="B97" s="42">
        <v>0</v>
      </c>
      <c r="C97" s="42">
        <v>0</v>
      </c>
      <c r="D97" s="43">
        <v>5</v>
      </c>
      <c r="E97" s="43">
        <v>5</v>
      </c>
      <c r="F97" s="31">
        <f>SUM(B97:E97)</f>
        <v>10</v>
      </c>
      <c r="G97" s="42">
        <v>0</v>
      </c>
      <c r="H97" s="43">
        <v>7</v>
      </c>
      <c r="I97" s="31">
        <f>SUM(G97:H97)</f>
        <v>7</v>
      </c>
    </row>
    <row r="98" spans="1:9" ht="12.75" customHeight="1">
      <c r="A98" s="40" t="s">
        <v>177</v>
      </c>
      <c r="B98" s="42">
        <v>5</v>
      </c>
      <c r="C98" s="42">
        <v>0</v>
      </c>
      <c r="D98" s="43">
        <v>6</v>
      </c>
      <c r="E98" s="43">
        <v>13</v>
      </c>
      <c r="F98" s="31">
        <f t="shared" ref="F98:F105" si="22">SUM(B98:E98)</f>
        <v>24</v>
      </c>
      <c r="G98" s="42">
        <v>1</v>
      </c>
      <c r="H98" s="43">
        <v>1</v>
      </c>
      <c r="I98" s="31">
        <f t="shared" ref="I98:I105" si="23">SUM(G98:H98)</f>
        <v>2</v>
      </c>
    </row>
    <row r="99" spans="1:9" ht="12.75" customHeight="1">
      <c r="A99" s="40" t="s">
        <v>141</v>
      </c>
      <c r="B99" s="42">
        <v>0</v>
      </c>
      <c r="C99" s="42">
        <v>0</v>
      </c>
      <c r="D99" s="43">
        <v>5</v>
      </c>
      <c r="E99" s="43">
        <v>6</v>
      </c>
      <c r="F99" s="31">
        <f t="shared" si="22"/>
        <v>11</v>
      </c>
      <c r="G99" s="42">
        <v>0</v>
      </c>
      <c r="H99" s="43">
        <v>2</v>
      </c>
      <c r="I99" s="31">
        <f t="shared" si="23"/>
        <v>2</v>
      </c>
    </row>
    <row r="100" spans="1:9" ht="12.75" customHeight="1">
      <c r="A100" s="40" t="s">
        <v>178</v>
      </c>
      <c r="B100" s="42">
        <v>0</v>
      </c>
      <c r="C100" s="42">
        <v>0</v>
      </c>
      <c r="D100" s="43">
        <v>5</v>
      </c>
      <c r="E100" s="43">
        <v>10</v>
      </c>
      <c r="F100" s="31">
        <f t="shared" si="22"/>
        <v>15</v>
      </c>
      <c r="G100" s="42">
        <v>0</v>
      </c>
      <c r="H100" s="43">
        <v>3</v>
      </c>
      <c r="I100" s="31">
        <f t="shared" si="23"/>
        <v>3</v>
      </c>
    </row>
    <row r="101" spans="1:9" ht="12.75" customHeight="1">
      <c r="A101" s="40" t="s">
        <v>179</v>
      </c>
      <c r="B101" s="42">
        <v>1</v>
      </c>
      <c r="C101" s="42">
        <v>0</v>
      </c>
      <c r="D101" s="43">
        <v>2</v>
      </c>
      <c r="E101" s="43">
        <v>1</v>
      </c>
      <c r="F101" s="31">
        <f t="shared" si="22"/>
        <v>4</v>
      </c>
      <c r="G101" s="42">
        <v>0</v>
      </c>
      <c r="H101" s="43">
        <v>0</v>
      </c>
      <c r="I101" s="31">
        <f t="shared" si="23"/>
        <v>0</v>
      </c>
    </row>
    <row r="102" spans="1:9" ht="12.75" customHeight="1">
      <c r="A102" s="40" t="s">
        <v>180</v>
      </c>
      <c r="B102" s="42">
        <v>0</v>
      </c>
      <c r="C102" s="42">
        <v>0</v>
      </c>
      <c r="D102" s="43">
        <v>2</v>
      </c>
      <c r="E102" s="43">
        <v>4</v>
      </c>
      <c r="F102" s="31">
        <f t="shared" si="22"/>
        <v>6</v>
      </c>
      <c r="G102" s="42">
        <v>0</v>
      </c>
      <c r="H102" s="43">
        <v>0</v>
      </c>
      <c r="I102" s="31">
        <f t="shared" si="23"/>
        <v>0</v>
      </c>
    </row>
    <row r="103" spans="1:9" ht="12.75" customHeight="1">
      <c r="A103" s="40" t="s">
        <v>144</v>
      </c>
      <c r="B103" s="42">
        <v>1</v>
      </c>
      <c r="C103" s="42">
        <v>0</v>
      </c>
      <c r="D103" s="43">
        <v>1</v>
      </c>
      <c r="E103" s="43">
        <v>3</v>
      </c>
      <c r="F103" s="31">
        <f t="shared" si="22"/>
        <v>5</v>
      </c>
      <c r="G103" s="42">
        <v>0</v>
      </c>
      <c r="H103" s="43">
        <v>1</v>
      </c>
      <c r="I103" s="31">
        <f t="shared" si="23"/>
        <v>1</v>
      </c>
    </row>
    <row r="104" spans="1:9" ht="12.75" customHeight="1">
      <c r="A104" s="40" t="s">
        <v>181</v>
      </c>
      <c r="B104" s="42">
        <v>0</v>
      </c>
      <c r="C104" s="42">
        <v>0</v>
      </c>
      <c r="D104" s="43">
        <v>1</v>
      </c>
      <c r="E104" s="43">
        <v>1</v>
      </c>
      <c r="F104" s="31">
        <f t="shared" si="22"/>
        <v>2</v>
      </c>
      <c r="G104" s="42">
        <v>0</v>
      </c>
      <c r="H104" s="43">
        <v>1</v>
      </c>
      <c r="I104" s="31">
        <f t="shared" si="23"/>
        <v>1</v>
      </c>
    </row>
    <row r="105" spans="1:9" ht="12.75" customHeight="1">
      <c r="A105" s="40" t="s">
        <v>190</v>
      </c>
      <c r="B105" s="42">
        <v>1</v>
      </c>
      <c r="C105" s="42">
        <v>0</v>
      </c>
      <c r="D105" s="43">
        <v>1</v>
      </c>
      <c r="E105" s="43">
        <v>1</v>
      </c>
      <c r="F105" s="31">
        <f t="shared" si="22"/>
        <v>3</v>
      </c>
      <c r="G105" s="42">
        <v>0</v>
      </c>
      <c r="H105" s="43">
        <v>1</v>
      </c>
      <c r="I105" s="31">
        <f t="shared" si="23"/>
        <v>1</v>
      </c>
    </row>
    <row r="106" spans="1:9" ht="12.75" customHeight="1">
      <c r="A106" s="54" t="s">
        <v>114</v>
      </c>
      <c r="B106" s="57">
        <f>SUM(B107:B111)</f>
        <v>10</v>
      </c>
      <c r="C106" s="57">
        <f>SUM(C107:C111)</f>
        <v>1</v>
      </c>
      <c r="D106" s="45">
        <f t="shared" ref="D106:I106" si="24">SUM(D107:D111)</f>
        <v>18</v>
      </c>
      <c r="E106" s="45">
        <f t="shared" si="24"/>
        <v>27</v>
      </c>
      <c r="F106" s="45">
        <f t="shared" si="24"/>
        <v>56</v>
      </c>
      <c r="G106" s="57">
        <f t="shared" si="24"/>
        <v>2</v>
      </c>
      <c r="H106" s="45">
        <f t="shared" si="24"/>
        <v>4</v>
      </c>
      <c r="I106" s="45">
        <f t="shared" si="24"/>
        <v>6</v>
      </c>
    </row>
    <row r="107" spans="1:9" ht="12.75" customHeight="1">
      <c r="A107" s="33" t="s">
        <v>191</v>
      </c>
      <c r="B107" s="42">
        <v>0</v>
      </c>
      <c r="C107" s="42">
        <v>1</v>
      </c>
      <c r="D107" s="43">
        <v>5</v>
      </c>
      <c r="E107" s="43">
        <v>1</v>
      </c>
      <c r="F107" s="31">
        <f t="shared" ref="F107:F112" si="25">SUM(B107:E107)</f>
        <v>7</v>
      </c>
      <c r="G107" s="42">
        <v>0</v>
      </c>
      <c r="H107" s="43">
        <v>0</v>
      </c>
      <c r="I107" s="31">
        <f>SUM(G107:H107)</f>
        <v>0</v>
      </c>
    </row>
    <row r="108" spans="1:9" ht="12.75" customHeight="1">
      <c r="A108" s="33" t="s">
        <v>192</v>
      </c>
      <c r="B108" s="42">
        <v>2</v>
      </c>
      <c r="C108" s="42">
        <v>0</v>
      </c>
      <c r="D108" s="43">
        <v>3</v>
      </c>
      <c r="E108" s="43">
        <v>4</v>
      </c>
      <c r="F108" s="31">
        <f t="shared" si="25"/>
        <v>9</v>
      </c>
      <c r="G108" s="42">
        <v>1</v>
      </c>
      <c r="H108" s="43">
        <v>1</v>
      </c>
      <c r="I108" s="31">
        <f>SUM(G108:H108)</f>
        <v>2</v>
      </c>
    </row>
    <row r="109" spans="1:9" ht="12.75" customHeight="1">
      <c r="A109" s="33" t="s">
        <v>193</v>
      </c>
      <c r="B109" s="42">
        <v>2</v>
      </c>
      <c r="C109" s="42">
        <v>0</v>
      </c>
      <c r="D109" s="43">
        <v>4</v>
      </c>
      <c r="E109" s="43">
        <v>11</v>
      </c>
      <c r="F109" s="31">
        <f t="shared" si="25"/>
        <v>17</v>
      </c>
      <c r="G109" s="42">
        <v>0</v>
      </c>
      <c r="H109" s="43">
        <v>3</v>
      </c>
      <c r="I109" s="31">
        <f t="shared" ref="I109:I117" si="26">SUM(G109:H109)</f>
        <v>3</v>
      </c>
    </row>
    <row r="110" spans="1:9" ht="12.75" customHeight="1">
      <c r="A110" s="33" t="s">
        <v>194</v>
      </c>
      <c r="B110" s="42">
        <v>2</v>
      </c>
      <c r="C110" s="42">
        <v>0</v>
      </c>
      <c r="D110" s="43">
        <v>3</v>
      </c>
      <c r="E110" s="43">
        <v>6</v>
      </c>
      <c r="F110" s="31">
        <f t="shared" si="25"/>
        <v>11</v>
      </c>
      <c r="G110" s="42">
        <v>1</v>
      </c>
      <c r="H110" s="43">
        <v>0</v>
      </c>
      <c r="I110" s="31">
        <f t="shared" si="26"/>
        <v>1</v>
      </c>
    </row>
    <row r="111" spans="1:9">
      <c r="A111" s="33" t="s">
        <v>195</v>
      </c>
      <c r="B111" s="42">
        <v>4</v>
      </c>
      <c r="C111" s="42">
        <v>0</v>
      </c>
      <c r="D111" s="43">
        <v>3</v>
      </c>
      <c r="E111" s="43">
        <v>5</v>
      </c>
      <c r="F111" s="31">
        <f t="shared" si="25"/>
        <v>12</v>
      </c>
      <c r="G111" s="42">
        <v>0</v>
      </c>
      <c r="H111" s="43">
        <v>0</v>
      </c>
      <c r="I111" s="31">
        <f t="shared" si="26"/>
        <v>0</v>
      </c>
    </row>
    <row r="112" spans="1:9" ht="21" customHeight="1">
      <c r="A112" s="60" t="s">
        <v>196</v>
      </c>
      <c r="B112" s="57">
        <v>2</v>
      </c>
      <c r="C112" s="57">
        <v>1</v>
      </c>
      <c r="D112" s="57">
        <v>3</v>
      </c>
      <c r="E112" s="57">
        <v>1</v>
      </c>
      <c r="F112" s="57">
        <f t="shared" si="25"/>
        <v>7</v>
      </c>
      <c r="G112" s="30">
        <v>0</v>
      </c>
      <c r="H112" s="30">
        <v>0</v>
      </c>
      <c r="I112" s="82">
        <f t="shared" si="26"/>
        <v>0</v>
      </c>
    </row>
    <row r="113" spans="1:9" ht="12.75" customHeight="1">
      <c r="A113" s="60" t="s">
        <v>197</v>
      </c>
      <c r="B113" s="57">
        <f t="shared" ref="B113:H113" si="27">SUM(B114:B117)</f>
        <v>1</v>
      </c>
      <c r="C113" s="57">
        <f t="shared" si="27"/>
        <v>0</v>
      </c>
      <c r="D113" s="57">
        <f t="shared" si="27"/>
        <v>0</v>
      </c>
      <c r="E113" s="57">
        <f t="shared" si="27"/>
        <v>2</v>
      </c>
      <c r="F113" s="45">
        <f t="shared" si="27"/>
        <v>3</v>
      </c>
      <c r="G113" s="30">
        <f t="shared" si="27"/>
        <v>0</v>
      </c>
      <c r="H113" s="30">
        <f t="shared" si="27"/>
        <v>0</v>
      </c>
      <c r="I113" s="82">
        <f t="shared" si="26"/>
        <v>0</v>
      </c>
    </row>
    <row r="114" spans="1:9" ht="12.75" customHeight="1">
      <c r="A114" s="33" t="s">
        <v>198</v>
      </c>
      <c r="B114" s="42">
        <v>0</v>
      </c>
      <c r="C114" s="42">
        <v>0</v>
      </c>
      <c r="D114" s="33">
        <v>0</v>
      </c>
      <c r="E114" s="33">
        <v>0</v>
      </c>
      <c r="F114" s="31">
        <f>SUM(B114:E114)</f>
        <v>0</v>
      </c>
      <c r="G114" s="33">
        <v>0</v>
      </c>
      <c r="H114" s="33">
        <v>0</v>
      </c>
      <c r="I114" s="31">
        <f t="shared" si="26"/>
        <v>0</v>
      </c>
    </row>
    <row r="115" spans="1:9" ht="12.75" customHeight="1">
      <c r="A115" s="33" t="s">
        <v>199</v>
      </c>
      <c r="B115" s="42">
        <v>0</v>
      </c>
      <c r="C115" s="42">
        <v>0</v>
      </c>
      <c r="D115" s="33">
        <v>0</v>
      </c>
      <c r="E115" s="33">
        <v>1</v>
      </c>
      <c r="F115" s="31">
        <f>SUM(B115:E115)</f>
        <v>1</v>
      </c>
      <c r="G115" s="33">
        <v>0</v>
      </c>
      <c r="H115" s="33">
        <v>0</v>
      </c>
      <c r="I115" s="31">
        <f t="shared" si="26"/>
        <v>0</v>
      </c>
    </row>
    <row r="116" spans="1:9" s="38" customFormat="1" ht="12.75" customHeight="1">
      <c r="A116" s="33" t="s">
        <v>200</v>
      </c>
      <c r="B116" s="42">
        <v>0</v>
      </c>
      <c r="C116" s="42">
        <v>0</v>
      </c>
      <c r="D116" s="33">
        <v>0</v>
      </c>
      <c r="E116" s="33">
        <v>1</v>
      </c>
      <c r="F116" s="31">
        <f>SUM(B116:E116)</f>
        <v>1</v>
      </c>
      <c r="G116" s="33">
        <v>0</v>
      </c>
      <c r="H116" s="33">
        <v>0</v>
      </c>
      <c r="I116" s="31">
        <f t="shared" si="26"/>
        <v>0</v>
      </c>
    </row>
    <row r="117" spans="1:9" s="38" customFormat="1" ht="12.75" customHeight="1">
      <c r="A117" s="38" t="s">
        <v>201</v>
      </c>
      <c r="B117" s="42">
        <v>1</v>
      </c>
      <c r="C117" s="42">
        <v>0</v>
      </c>
      <c r="D117" s="33">
        <v>0</v>
      </c>
      <c r="E117" s="33">
        <v>0</v>
      </c>
      <c r="F117" s="31">
        <f>SUM(B117:E117)</f>
        <v>1</v>
      </c>
      <c r="G117" s="33">
        <v>0</v>
      </c>
      <c r="H117" s="33">
        <v>0</v>
      </c>
      <c r="I117" s="31">
        <f t="shared" si="26"/>
        <v>0</v>
      </c>
    </row>
    <row r="118" spans="1:9" ht="12.75" customHeight="1">
      <c r="A118" s="60" t="s">
        <v>116</v>
      </c>
      <c r="B118" s="57">
        <f>SUM(B6,B69,B80,B91,B96,B106,B112,B113)</f>
        <v>255</v>
      </c>
      <c r="C118" s="57">
        <v>9</v>
      </c>
      <c r="D118" s="57">
        <f>SUM(D6,D69,D80,D91,D96,D106,D112,D113)</f>
        <v>276</v>
      </c>
      <c r="E118" s="45">
        <f>SUM(E6,E69,E80,E91,E96,E106+E112+E113)</f>
        <v>552</v>
      </c>
      <c r="F118" s="45">
        <f>SUM(F6,F69,F80,F91,F96,F106,F112,F113)</f>
        <v>1092</v>
      </c>
      <c r="G118" s="57">
        <f>SUM(G6,G69,G80,G91,G96,G106,G113,G112)</f>
        <v>57</v>
      </c>
      <c r="H118" s="45">
        <f>SUM(H6,H69,H80,H91,H96,H106,H113,H112)</f>
        <v>78</v>
      </c>
      <c r="I118" s="45">
        <f>SUM(I6,I69,I80,I91,I96,I106)</f>
        <v>135</v>
      </c>
    </row>
    <row r="119" spans="1:9" ht="9.9499999999999993" customHeight="1">
      <c r="A119" s="69" t="s">
        <v>117</v>
      </c>
      <c r="B119" s="80"/>
      <c r="C119" s="80"/>
      <c r="D119" s="81"/>
      <c r="E119" s="70"/>
      <c r="F119" s="70" t="s">
        <v>118</v>
      </c>
      <c r="H119" s="70"/>
      <c r="I119" s="70" t="s">
        <v>118</v>
      </c>
    </row>
  </sheetData>
  <sheetProtection algorithmName="SHA-512" hashValue="XRKrJoeQXNVlHx1rjNHz7/QrfY19ZTRVCzuAO2VhLfC8ijHfzfwwK+SurA4ZLeFLVvEUNtg2uwKJfVTXv+VBRg==" saltValue="erXSkyv6IR6iHBK9jObq4A==" spinCount="100000" sheet="1" objects="1"/>
  <sortState xmlns:xlrd2="http://schemas.microsoft.com/office/spreadsheetml/2017/richdata2" ref="A30:CE35">
    <sortCondition ref="A30:A35"/>
  </sortState>
  <mergeCells count="12">
    <mergeCell ref="A1:I2"/>
    <mergeCell ref="B78:F78"/>
    <mergeCell ref="G78:I78"/>
    <mergeCell ref="A4:A5"/>
    <mergeCell ref="A41:A42"/>
    <mergeCell ref="A78:A79"/>
    <mergeCell ref="A3:F3"/>
    <mergeCell ref="G3:I3"/>
    <mergeCell ref="B4:F4"/>
    <mergeCell ref="G4:I4"/>
    <mergeCell ref="B41:F41"/>
    <mergeCell ref="G41:I41"/>
  </mergeCells>
  <printOptions horizontalCentered="1"/>
  <pageMargins left="0.196850393700787" right="0.196850393700787" top="0.78740157480314998" bottom="0.196850393700787" header="0.511811023622047" footer="0.511811023622047"/>
  <pageSetup paperSize="9" orientation="landscape" horizontalDpi="300" verticalDpi="300"/>
  <headerFooter alignWithMargins="0"/>
  <rowBreaks count="1" manualBreakCount="1">
    <brk id="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6"/>
  <sheetViews>
    <sheetView showGridLines="0" zoomScale="120" zoomScaleNormal="120" workbookViewId="0">
      <pane ySplit="6" topLeftCell="A7" activePane="bottomLeft" state="frozen"/>
      <selection pane="bottomLeft" activeCell="B17" sqref="B17"/>
    </sheetView>
  </sheetViews>
  <sheetFormatPr defaultColWidth="9.140625" defaultRowHeight="12.75"/>
  <cols>
    <col min="1" max="1" width="54.140625" style="22" customWidth="1"/>
    <col min="2" max="2" width="23" customWidth="1"/>
    <col min="3" max="3" width="21.140625" customWidth="1"/>
    <col min="4" max="4" width="29.7109375" customWidth="1"/>
    <col min="5" max="5" width="29.28515625" customWidth="1"/>
  </cols>
  <sheetData>
    <row r="1" spans="1:5" ht="15" customHeight="1">
      <c r="A1" s="113" t="s">
        <v>202</v>
      </c>
      <c r="B1" s="114"/>
      <c r="C1" s="114"/>
      <c r="D1" s="114"/>
      <c r="E1" s="115"/>
    </row>
    <row r="2" spans="1:5" ht="24" customHeight="1">
      <c r="A2" s="116"/>
      <c r="B2" s="117"/>
      <c r="C2" s="117"/>
      <c r="D2" s="117"/>
      <c r="E2" s="118"/>
    </row>
    <row r="3" spans="1:5" ht="24" customHeight="1">
      <c r="A3" s="129" t="s">
        <v>1</v>
      </c>
      <c r="B3" s="129"/>
      <c r="C3" s="129"/>
      <c r="D3" s="134" t="s">
        <v>2</v>
      </c>
      <c r="E3" s="134"/>
    </row>
    <row r="4" spans="1:5" ht="12.75" customHeight="1">
      <c r="A4" s="125" t="s">
        <v>121</v>
      </c>
      <c r="B4" s="135">
        <v>2025</v>
      </c>
      <c r="C4" s="121"/>
      <c r="D4" s="124">
        <v>2025</v>
      </c>
      <c r="E4" s="123"/>
    </row>
    <row r="5" spans="1:5" ht="12.75" customHeight="1">
      <c r="A5" s="126"/>
      <c r="B5" s="24" t="s">
        <v>203</v>
      </c>
      <c r="C5" s="25" t="s">
        <v>204</v>
      </c>
      <c r="D5" s="24" t="s">
        <v>203</v>
      </c>
      <c r="E5" s="25" t="s">
        <v>204</v>
      </c>
    </row>
    <row r="6" spans="1:5" ht="12.75" customHeight="1">
      <c r="A6" s="26" t="s">
        <v>13</v>
      </c>
      <c r="B6" s="27">
        <f>SUM(B7+B23+B31+B43+B53)</f>
        <v>508</v>
      </c>
      <c r="C6" s="28">
        <f>SUM(C7+C23+C31+C43+C53)</f>
        <v>437</v>
      </c>
      <c r="D6" s="27">
        <f>SUM(D7,D23,D31,D53,D43)</f>
        <v>75</v>
      </c>
      <c r="E6" s="28">
        <f>SUM(E7,E23,E31,E53,E43)</f>
        <v>75</v>
      </c>
    </row>
    <row r="7" spans="1:5" ht="12.75" customHeight="1">
      <c r="A7" s="29" t="s">
        <v>14</v>
      </c>
      <c r="B7" s="30">
        <f>SUM(B8:B22)</f>
        <v>170</v>
      </c>
      <c r="C7" s="28">
        <f>SUM(C8:C22)</f>
        <v>146</v>
      </c>
      <c r="D7" s="30">
        <f>SUM(D8:D22)</f>
        <v>29</v>
      </c>
      <c r="E7" s="28">
        <f>SUM(E8:E22)</f>
        <v>29</v>
      </c>
    </row>
    <row r="8" spans="1:5" ht="12.75" customHeight="1">
      <c r="A8" s="31" t="s">
        <v>123</v>
      </c>
      <c r="B8" s="136">
        <v>9</v>
      </c>
      <c r="C8" s="32">
        <v>9</v>
      </c>
      <c r="D8" s="136">
        <v>3</v>
      </c>
      <c r="E8" s="32">
        <v>3</v>
      </c>
    </row>
    <row r="9" spans="1:5" ht="12.75" customHeight="1">
      <c r="A9" s="33" t="s">
        <v>124</v>
      </c>
      <c r="B9" s="136">
        <v>11</v>
      </c>
      <c r="C9" s="32">
        <v>8</v>
      </c>
      <c r="D9" s="136">
        <v>1</v>
      </c>
      <c r="E9" s="32">
        <v>1</v>
      </c>
    </row>
    <row r="10" spans="1:5" ht="12.75" customHeight="1">
      <c r="A10" s="33" t="s">
        <v>125</v>
      </c>
      <c r="B10" s="136">
        <v>10</v>
      </c>
      <c r="C10" s="32">
        <v>10</v>
      </c>
      <c r="D10" s="136">
        <v>2</v>
      </c>
      <c r="E10" s="32">
        <v>2</v>
      </c>
    </row>
    <row r="11" spans="1:5" ht="12.75" customHeight="1">
      <c r="A11" s="34" t="s">
        <v>126</v>
      </c>
      <c r="B11" s="136">
        <v>8</v>
      </c>
      <c r="C11" s="32">
        <v>6</v>
      </c>
      <c r="D11" s="136">
        <v>1</v>
      </c>
      <c r="E11" s="32">
        <v>1</v>
      </c>
    </row>
    <row r="12" spans="1:5" ht="12.75" customHeight="1">
      <c r="A12" s="33" t="s">
        <v>127</v>
      </c>
      <c r="B12" s="136">
        <v>12</v>
      </c>
      <c r="C12" s="32">
        <v>9</v>
      </c>
      <c r="D12" s="136">
        <v>2</v>
      </c>
      <c r="E12" s="32">
        <v>2</v>
      </c>
    </row>
    <row r="13" spans="1:5" ht="12.75" customHeight="1">
      <c r="A13" s="34" t="s">
        <v>128</v>
      </c>
      <c r="B13" s="136">
        <v>7</v>
      </c>
      <c r="C13" s="32">
        <v>6</v>
      </c>
      <c r="D13" s="136">
        <v>1</v>
      </c>
      <c r="E13" s="32">
        <v>1</v>
      </c>
    </row>
    <row r="14" spans="1:5" ht="12.75" customHeight="1">
      <c r="A14" s="35" t="s">
        <v>129</v>
      </c>
      <c r="B14" s="36">
        <v>10</v>
      </c>
      <c r="C14" s="37">
        <v>9</v>
      </c>
      <c r="D14" s="36">
        <v>2</v>
      </c>
      <c r="E14" s="37">
        <v>2</v>
      </c>
    </row>
    <row r="15" spans="1:5" ht="12.75" customHeight="1">
      <c r="A15" s="33" t="s">
        <v>130</v>
      </c>
      <c r="B15" s="136">
        <v>6</v>
      </c>
      <c r="C15" s="32">
        <v>5</v>
      </c>
      <c r="D15" s="101">
        <v>0</v>
      </c>
      <c r="E15" s="31">
        <v>0</v>
      </c>
    </row>
    <row r="16" spans="1:5" ht="12.75" customHeight="1">
      <c r="A16" s="33" t="s">
        <v>131</v>
      </c>
      <c r="B16" s="136">
        <v>23</v>
      </c>
      <c r="C16" s="32">
        <v>19</v>
      </c>
      <c r="D16" s="136">
        <v>7</v>
      </c>
      <c r="E16" s="32">
        <v>7</v>
      </c>
    </row>
    <row r="17" spans="1:5" ht="12.75" customHeight="1">
      <c r="A17" s="33" t="s">
        <v>132</v>
      </c>
      <c r="B17" s="136">
        <v>8</v>
      </c>
      <c r="C17" s="32">
        <v>7</v>
      </c>
      <c r="D17" s="136">
        <v>2</v>
      </c>
      <c r="E17" s="32">
        <v>2</v>
      </c>
    </row>
    <row r="18" spans="1:5" ht="12.75" customHeight="1">
      <c r="A18" s="33" t="s">
        <v>133</v>
      </c>
      <c r="B18" s="136">
        <v>26</v>
      </c>
      <c r="C18" s="32">
        <v>21</v>
      </c>
      <c r="D18" s="136">
        <v>1</v>
      </c>
      <c r="E18" s="32">
        <v>1</v>
      </c>
    </row>
    <row r="19" spans="1:5" ht="12.75" customHeight="1">
      <c r="A19" s="38" t="s">
        <v>134</v>
      </c>
      <c r="B19" s="39">
        <v>20</v>
      </c>
      <c r="C19" s="32">
        <v>18</v>
      </c>
      <c r="D19" s="39">
        <v>3</v>
      </c>
      <c r="E19" s="32">
        <v>3</v>
      </c>
    </row>
    <row r="20" spans="1:5" ht="12.75" customHeight="1">
      <c r="A20" s="40" t="s">
        <v>135</v>
      </c>
      <c r="B20" s="39">
        <v>10</v>
      </c>
      <c r="C20" s="32">
        <v>10</v>
      </c>
      <c r="D20" s="41">
        <v>3</v>
      </c>
      <c r="E20" s="41">
        <v>3</v>
      </c>
    </row>
    <row r="21" spans="1:5" ht="12.75" customHeight="1">
      <c r="A21" s="40" t="s">
        <v>136</v>
      </c>
      <c r="B21" s="36">
        <v>7</v>
      </c>
      <c r="C21" s="37">
        <v>6</v>
      </c>
      <c r="D21" s="42">
        <v>0</v>
      </c>
      <c r="E21" s="43">
        <v>0</v>
      </c>
    </row>
    <row r="22" spans="1:5" ht="12.75" customHeight="1">
      <c r="A22" s="44" t="s">
        <v>205</v>
      </c>
      <c r="B22" s="37">
        <v>3</v>
      </c>
      <c r="C22" s="37">
        <v>3</v>
      </c>
      <c r="D22" s="43">
        <v>1</v>
      </c>
      <c r="E22" s="43">
        <v>1</v>
      </c>
    </row>
    <row r="23" spans="1:5" ht="12.75" customHeight="1">
      <c r="A23" s="45" t="s">
        <v>43</v>
      </c>
      <c r="B23" s="46">
        <f>SUM(B24:B30)</f>
        <v>103</v>
      </c>
      <c r="C23" s="45">
        <f>SUM(C24:C30)</f>
        <v>82</v>
      </c>
      <c r="D23" s="46">
        <f>SUM(D24:D30)</f>
        <v>14</v>
      </c>
      <c r="E23" s="45">
        <f>SUM(E24:E30)</f>
        <v>14</v>
      </c>
    </row>
    <row r="24" spans="1:5" ht="12.75" customHeight="1">
      <c r="A24" s="47" t="s">
        <v>138</v>
      </c>
      <c r="B24" s="36">
        <v>20</v>
      </c>
      <c r="C24" s="37">
        <v>15</v>
      </c>
      <c r="D24" s="36">
        <v>6</v>
      </c>
      <c r="E24" s="37">
        <v>6</v>
      </c>
    </row>
    <row r="25" spans="1:5" ht="12.75" customHeight="1">
      <c r="A25" s="35" t="s">
        <v>139</v>
      </c>
      <c r="B25" s="36">
        <v>7</v>
      </c>
      <c r="C25" s="37">
        <v>6</v>
      </c>
      <c r="D25" s="36">
        <v>3</v>
      </c>
      <c r="E25" s="37">
        <v>3</v>
      </c>
    </row>
    <row r="26" spans="1:5" ht="12.75" customHeight="1">
      <c r="A26" s="33" t="s">
        <v>140</v>
      </c>
      <c r="B26" s="36">
        <v>9</v>
      </c>
      <c r="C26" s="37">
        <v>8</v>
      </c>
      <c r="D26" s="42">
        <v>0</v>
      </c>
      <c r="E26" s="43">
        <v>0</v>
      </c>
    </row>
    <row r="27" spans="1:5" ht="12.75" customHeight="1">
      <c r="A27" s="35" t="s">
        <v>141</v>
      </c>
      <c r="B27" s="36">
        <v>21</v>
      </c>
      <c r="C27" s="37">
        <v>15</v>
      </c>
      <c r="D27" s="42">
        <v>0</v>
      </c>
      <c r="E27" s="43">
        <v>0</v>
      </c>
    </row>
    <row r="28" spans="1:5" ht="12.75" customHeight="1">
      <c r="A28" s="35" t="s">
        <v>142</v>
      </c>
      <c r="B28" s="36">
        <v>13</v>
      </c>
      <c r="C28" s="37">
        <v>11</v>
      </c>
      <c r="D28" s="41">
        <v>2</v>
      </c>
      <c r="E28" s="41">
        <v>2</v>
      </c>
    </row>
    <row r="29" spans="1:5" ht="12.75" customHeight="1">
      <c r="A29" s="35" t="s">
        <v>143</v>
      </c>
      <c r="B29" s="36">
        <v>20</v>
      </c>
      <c r="C29" s="37">
        <v>16</v>
      </c>
      <c r="D29" s="42">
        <v>0</v>
      </c>
      <c r="E29" s="43">
        <v>0</v>
      </c>
    </row>
    <row r="30" spans="1:5" ht="12.75" customHeight="1">
      <c r="A30" s="35" t="s">
        <v>144</v>
      </c>
      <c r="B30" s="36">
        <v>13</v>
      </c>
      <c r="C30" s="37">
        <v>11</v>
      </c>
      <c r="D30" s="41">
        <v>3</v>
      </c>
      <c r="E30" s="41">
        <v>3</v>
      </c>
    </row>
    <row r="31" spans="1:5" ht="12.75" customHeight="1">
      <c r="A31" s="45" t="s">
        <v>50</v>
      </c>
      <c r="B31" s="46">
        <f>SUM(B32:B37)</f>
        <v>43</v>
      </c>
      <c r="C31" s="45">
        <f>SUM(C32:C37)</f>
        <v>40</v>
      </c>
      <c r="D31" s="46">
        <f>SUM(D32:D37)</f>
        <v>9</v>
      </c>
      <c r="E31" s="45">
        <f>SUM(E32:E37)</f>
        <v>9</v>
      </c>
    </row>
    <row r="32" spans="1:5" ht="12.75" customHeight="1">
      <c r="A32" s="35" t="s">
        <v>145</v>
      </c>
      <c r="B32" s="36">
        <v>6</v>
      </c>
      <c r="C32" s="37">
        <v>6</v>
      </c>
      <c r="D32" s="42">
        <v>0</v>
      </c>
      <c r="E32" s="43">
        <v>0</v>
      </c>
    </row>
    <row r="33" spans="1:5" ht="12.75" customHeight="1">
      <c r="A33" s="35" t="s">
        <v>146</v>
      </c>
      <c r="B33" s="36">
        <v>10</v>
      </c>
      <c r="C33" s="37">
        <v>9</v>
      </c>
      <c r="D33" s="36">
        <v>1</v>
      </c>
      <c r="E33" s="37">
        <v>1</v>
      </c>
    </row>
    <row r="34" spans="1:5" ht="12.75" customHeight="1">
      <c r="A34" s="35" t="s">
        <v>147</v>
      </c>
      <c r="B34" s="36">
        <v>14</v>
      </c>
      <c r="C34" s="37">
        <v>13</v>
      </c>
      <c r="D34" s="36">
        <v>7</v>
      </c>
      <c r="E34" s="37">
        <v>7</v>
      </c>
    </row>
    <row r="35" spans="1:5" ht="12.75" customHeight="1">
      <c r="A35" s="35" t="s">
        <v>148</v>
      </c>
      <c r="B35" s="36">
        <v>3</v>
      </c>
      <c r="C35" s="37">
        <v>3</v>
      </c>
      <c r="D35" s="42">
        <v>0</v>
      </c>
      <c r="E35" s="43">
        <v>0</v>
      </c>
    </row>
    <row r="36" spans="1:5" ht="12.75" customHeight="1">
      <c r="A36" s="33" t="s">
        <v>149</v>
      </c>
      <c r="B36" s="36">
        <v>3</v>
      </c>
      <c r="C36" s="37">
        <v>3</v>
      </c>
      <c r="D36" s="41">
        <v>1</v>
      </c>
      <c r="E36" s="41">
        <v>1</v>
      </c>
    </row>
    <row r="37" spans="1:5" ht="12.75" customHeight="1">
      <c r="A37" s="33" t="s">
        <v>150</v>
      </c>
      <c r="B37" s="36">
        <v>7</v>
      </c>
      <c r="C37" s="37">
        <v>6</v>
      </c>
      <c r="D37" s="42">
        <v>0</v>
      </c>
      <c r="E37" s="43">
        <v>0</v>
      </c>
    </row>
    <row r="38" spans="1:5" ht="12.75" customHeight="1">
      <c r="A38" s="38"/>
      <c r="B38" s="48"/>
      <c r="C38" s="48"/>
      <c r="D38" s="48"/>
      <c r="E38" s="48"/>
    </row>
    <row r="39" spans="1:5" ht="13.5" customHeight="1">
      <c r="A39" s="49" t="s">
        <v>206</v>
      </c>
    </row>
    <row r="40" spans="1:5" ht="12.75" customHeight="1">
      <c r="A40" s="50"/>
      <c r="C40" s="51" t="s">
        <v>152</v>
      </c>
      <c r="E40" s="51" t="s">
        <v>152</v>
      </c>
    </row>
    <row r="41" spans="1:5" ht="12.75" customHeight="1">
      <c r="A41" s="127" t="s">
        <v>121</v>
      </c>
      <c r="B41" s="124">
        <f>B4</f>
        <v>2025</v>
      </c>
      <c r="C41" s="123"/>
      <c r="D41" s="124">
        <f>D4</f>
        <v>2025</v>
      </c>
      <c r="E41" s="123"/>
    </row>
    <row r="42" spans="1:5" ht="12.75" customHeight="1">
      <c r="A42" s="126"/>
      <c r="B42" s="52" t="s">
        <v>203</v>
      </c>
      <c r="C42" s="53" t="s">
        <v>204</v>
      </c>
      <c r="D42" s="52" t="s">
        <v>203</v>
      </c>
      <c r="E42" s="53" t="s">
        <v>204</v>
      </c>
    </row>
    <row r="43" spans="1:5" ht="12.75" customHeight="1">
      <c r="A43" s="45" t="s">
        <v>57</v>
      </c>
      <c r="B43" s="46">
        <f>SUM(B44:B52)</f>
        <v>56</v>
      </c>
      <c r="C43" s="45">
        <f>SUM(C44:C52)</f>
        <v>50</v>
      </c>
      <c r="D43" s="46">
        <f>SUM(D44:D52)</f>
        <v>5</v>
      </c>
      <c r="E43" s="45">
        <f>SUM(E44:E52)</f>
        <v>5</v>
      </c>
    </row>
    <row r="44" spans="1:5" ht="12.75" customHeight="1">
      <c r="A44" s="47" t="s">
        <v>153</v>
      </c>
      <c r="B44" s="36">
        <v>2</v>
      </c>
      <c r="C44" s="37">
        <v>2</v>
      </c>
      <c r="D44" s="42">
        <v>0</v>
      </c>
      <c r="E44" s="43">
        <v>0</v>
      </c>
    </row>
    <row r="45" spans="1:5" ht="12.75" customHeight="1">
      <c r="A45" s="35" t="s">
        <v>154</v>
      </c>
      <c r="B45" s="36">
        <v>4</v>
      </c>
      <c r="C45" s="37">
        <v>4</v>
      </c>
      <c r="D45" s="41">
        <v>1</v>
      </c>
      <c r="E45" s="41">
        <v>1</v>
      </c>
    </row>
    <row r="46" spans="1:5" ht="12.75" customHeight="1">
      <c r="A46" s="35" t="s">
        <v>155</v>
      </c>
      <c r="B46" s="36">
        <v>6</v>
      </c>
      <c r="C46" s="37">
        <v>4</v>
      </c>
      <c r="D46" s="42">
        <v>0</v>
      </c>
      <c r="E46" s="43">
        <v>0</v>
      </c>
    </row>
    <row r="47" spans="1:5" ht="12.75" customHeight="1">
      <c r="A47" s="35" t="s">
        <v>156</v>
      </c>
      <c r="B47" s="36">
        <v>11</v>
      </c>
      <c r="C47" s="37">
        <v>10</v>
      </c>
      <c r="D47" s="42">
        <v>0</v>
      </c>
      <c r="E47" s="43">
        <v>0</v>
      </c>
    </row>
    <row r="48" spans="1:5" ht="12.75" customHeight="1">
      <c r="A48" s="35" t="s">
        <v>157</v>
      </c>
      <c r="B48" s="36">
        <v>10</v>
      </c>
      <c r="C48" s="37">
        <v>8</v>
      </c>
      <c r="D48" s="42">
        <v>1</v>
      </c>
      <c r="E48" s="43">
        <v>1</v>
      </c>
    </row>
    <row r="49" spans="1:5" ht="12.75" customHeight="1">
      <c r="A49" s="35" t="s">
        <v>158</v>
      </c>
      <c r="B49" s="36">
        <v>7</v>
      </c>
      <c r="C49" s="37">
        <v>6</v>
      </c>
      <c r="D49" s="42">
        <v>1</v>
      </c>
      <c r="E49" s="43">
        <v>1</v>
      </c>
    </row>
    <row r="50" spans="1:5" ht="12.75" customHeight="1">
      <c r="A50" s="35" t="s">
        <v>159</v>
      </c>
      <c r="B50" s="36">
        <v>3</v>
      </c>
      <c r="C50" s="37">
        <v>3</v>
      </c>
      <c r="D50" s="42">
        <v>0</v>
      </c>
      <c r="E50" s="43">
        <v>0</v>
      </c>
    </row>
    <row r="51" spans="1:5" ht="12.75" customHeight="1">
      <c r="A51" s="33" t="s">
        <v>160</v>
      </c>
      <c r="B51" s="36">
        <v>10</v>
      </c>
      <c r="C51" s="37">
        <v>10</v>
      </c>
      <c r="D51" s="42">
        <v>1</v>
      </c>
      <c r="E51" s="43">
        <v>1</v>
      </c>
    </row>
    <row r="52" spans="1:5" ht="12.75" customHeight="1">
      <c r="A52" s="35" t="s">
        <v>161</v>
      </c>
      <c r="B52" s="36">
        <v>3</v>
      </c>
      <c r="C52" s="37">
        <v>3</v>
      </c>
      <c r="D52" s="41">
        <v>1</v>
      </c>
      <c r="E52" s="41">
        <v>1</v>
      </c>
    </row>
    <row r="53" spans="1:5" ht="12.75" customHeight="1">
      <c r="A53" s="45" t="s">
        <v>67</v>
      </c>
      <c r="B53" s="46">
        <f>SUM(B54:B69)</f>
        <v>136</v>
      </c>
      <c r="C53" s="28">
        <f>SUM(C54:C69)</f>
        <v>119</v>
      </c>
      <c r="D53" s="46">
        <f>SUM(D54:D69)</f>
        <v>18</v>
      </c>
      <c r="E53" s="28">
        <f>SUM(E54:E69)</f>
        <v>18</v>
      </c>
    </row>
    <row r="54" spans="1:5" ht="12.75" customHeight="1">
      <c r="A54" s="43" t="s">
        <v>207</v>
      </c>
      <c r="B54" s="36">
        <v>0</v>
      </c>
      <c r="C54" s="37">
        <v>0</v>
      </c>
      <c r="D54" s="42">
        <v>0</v>
      </c>
      <c r="E54" s="41">
        <v>0</v>
      </c>
    </row>
    <row r="55" spans="1:5" ht="12.75" customHeight="1">
      <c r="A55" s="43" t="s">
        <v>162</v>
      </c>
      <c r="B55" s="36">
        <v>5</v>
      </c>
      <c r="C55" s="37">
        <v>4</v>
      </c>
      <c r="D55" s="42">
        <v>0</v>
      </c>
      <c r="E55" s="43">
        <v>0</v>
      </c>
    </row>
    <row r="56" spans="1:5" ht="12.75" customHeight="1">
      <c r="A56" s="43" t="s">
        <v>163</v>
      </c>
      <c r="B56" s="36">
        <v>10</v>
      </c>
      <c r="C56" s="37">
        <v>8</v>
      </c>
      <c r="D56" s="42">
        <v>2</v>
      </c>
      <c r="E56" s="43">
        <v>2</v>
      </c>
    </row>
    <row r="57" spans="1:5" ht="12.75" customHeight="1">
      <c r="A57" s="43" t="s">
        <v>164</v>
      </c>
      <c r="B57" s="36">
        <v>9</v>
      </c>
      <c r="C57" s="37">
        <v>9</v>
      </c>
      <c r="D57" s="42">
        <v>0</v>
      </c>
      <c r="E57" s="43">
        <v>0</v>
      </c>
    </row>
    <row r="58" spans="1:5" ht="12.75" customHeight="1">
      <c r="A58" s="43" t="s">
        <v>165</v>
      </c>
      <c r="B58" s="36">
        <v>11</v>
      </c>
      <c r="C58" s="37">
        <v>10</v>
      </c>
      <c r="D58" s="42">
        <v>2</v>
      </c>
      <c r="E58" s="43">
        <v>2</v>
      </c>
    </row>
    <row r="59" spans="1:5" ht="12.75" customHeight="1">
      <c r="A59" s="43" t="s">
        <v>166</v>
      </c>
      <c r="B59" s="36">
        <v>10</v>
      </c>
      <c r="C59" s="37">
        <v>9</v>
      </c>
      <c r="D59" s="42">
        <v>1</v>
      </c>
      <c r="E59" s="43">
        <v>1</v>
      </c>
    </row>
    <row r="60" spans="1:5" ht="12.75" customHeight="1">
      <c r="A60" s="43" t="s">
        <v>167</v>
      </c>
      <c r="B60" s="36">
        <v>18</v>
      </c>
      <c r="C60" s="37">
        <v>16</v>
      </c>
      <c r="D60" s="36">
        <v>2</v>
      </c>
      <c r="E60" s="37">
        <v>2</v>
      </c>
    </row>
    <row r="61" spans="1:5" ht="12.75" customHeight="1">
      <c r="A61" s="43" t="s">
        <v>168</v>
      </c>
      <c r="B61" s="36">
        <v>10</v>
      </c>
      <c r="C61" s="37">
        <v>8</v>
      </c>
      <c r="D61" s="36">
        <v>1</v>
      </c>
      <c r="E61" s="37">
        <v>1</v>
      </c>
    </row>
    <row r="62" spans="1:5" ht="12.75" customHeight="1">
      <c r="A62" s="43" t="s">
        <v>208</v>
      </c>
      <c r="B62" s="36">
        <v>18</v>
      </c>
      <c r="C62" s="37">
        <v>16</v>
      </c>
      <c r="D62" s="36">
        <v>0</v>
      </c>
      <c r="E62" s="37">
        <v>0</v>
      </c>
    </row>
    <row r="63" spans="1:5" ht="12.75" customHeight="1">
      <c r="A63" s="48" t="s">
        <v>169</v>
      </c>
      <c r="B63" s="42">
        <v>0</v>
      </c>
      <c r="C63" s="43">
        <v>0</v>
      </c>
      <c r="D63" s="42">
        <v>0</v>
      </c>
      <c r="E63" s="43">
        <v>0</v>
      </c>
    </row>
    <row r="64" spans="1:5" ht="12.75" customHeight="1">
      <c r="A64" s="43" t="s">
        <v>171</v>
      </c>
      <c r="B64" s="36">
        <v>20</v>
      </c>
      <c r="C64" s="37">
        <v>18</v>
      </c>
      <c r="D64" s="42">
        <v>6</v>
      </c>
      <c r="E64" s="43">
        <v>6</v>
      </c>
    </row>
    <row r="65" spans="1:5" ht="12.75" customHeight="1">
      <c r="A65" s="38" t="s">
        <v>172</v>
      </c>
      <c r="B65" s="42">
        <v>4</v>
      </c>
      <c r="C65" s="43">
        <v>3</v>
      </c>
      <c r="D65" s="42">
        <v>1</v>
      </c>
      <c r="E65" s="43">
        <v>1</v>
      </c>
    </row>
    <row r="66" spans="1:5" ht="12.75" customHeight="1">
      <c r="A66" s="33" t="s">
        <v>173</v>
      </c>
      <c r="B66" s="36">
        <v>2</v>
      </c>
      <c r="C66" s="37">
        <v>1</v>
      </c>
      <c r="D66" s="42">
        <v>0</v>
      </c>
      <c r="E66" s="43">
        <v>0</v>
      </c>
    </row>
    <row r="67" spans="1:5" ht="12.75" customHeight="1">
      <c r="A67" s="43" t="s">
        <v>174</v>
      </c>
      <c r="B67" s="36">
        <v>12</v>
      </c>
      <c r="C67" s="37">
        <v>11</v>
      </c>
      <c r="D67" s="42">
        <v>3</v>
      </c>
      <c r="E67" s="43">
        <v>3</v>
      </c>
    </row>
    <row r="68" spans="1:5" ht="12.75" customHeight="1">
      <c r="A68" s="48" t="s">
        <v>175</v>
      </c>
      <c r="B68" s="36">
        <v>2</v>
      </c>
      <c r="C68" s="37">
        <v>1</v>
      </c>
      <c r="D68" s="42">
        <v>0</v>
      </c>
      <c r="E68" s="43">
        <v>0</v>
      </c>
    </row>
    <row r="69" spans="1:5" ht="12.75" customHeight="1">
      <c r="A69" s="33" t="s">
        <v>176</v>
      </c>
      <c r="B69" s="36">
        <v>5</v>
      </c>
      <c r="C69" s="37">
        <v>5</v>
      </c>
      <c r="D69" s="42">
        <v>0</v>
      </c>
      <c r="E69" s="43">
        <v>0</v>
      </c>
    </row>
    <row r="70" spans="1:5" ht="12.75" customHeight="1">
      <c r="A70" s="54" t="s">
        <v>96</v>
      </c>
      <c r="B70" s="46">
        <f>SUM(B71:B75)</f>
        <v>40</v>
      </c>
      <c r="C70" s="28">
        <f>SUM(C71:C75)</f>
        <v>32</v>
      </c>
      <c r="D70" s="46">
        <f>SUM(D71:D75)</f>
        <v>6</v>
      </c>
      <c r="E70" s="28">
        <f>SUM(E71:E75)</f>
        <v>6</v>
      </c>
    </row>
    <row r="71" spans="1:5" ht="12.75" customHeight="1">
      <c r="A71" s="55" t="s">
        <v>177</v>
      </c>
      <c r="B71" s="36">
        <v>7</v>
      </c>
      <c r="C71" s="37">
        <v>7</v>
      </c>
      <c r="D71" s="36">
        <v>1</v>
      </c>
      <c r="E71" s="37">
        <v>1</v>
      </c>
    </row>
    <row r="72" spans="1:5" ht="12.75" customHeight="1">
      <c r="A72" s="35" t="s">
        <v>178</v>
      </c>
      <c r="B72" s="36">
        <v>10</v>
      </c>
      <c r="C72" s="37">
        <v>7</v>
      </c>
      <c r="D72" s="36">
        <v>1</v>
      </c>
      <c r="E72" s="37">
        <v>1</v>
      </c>
    </row>
    <row r="73" spans="1:5" ht="12.75" customHeight="1">
      <c r="A73" s="35" t="s">
        <v>179</v>
      </c>
      <c r="B73" s="36">
        <v>8</v>
      </c>
      <c r="C73" s="37">
        <v>6</v>
      </c>
      <c r="D73" s="36">
        <v>1</v>
      </c>
      <c r="E73" s="37">
        <v>1</v>
      </c>
    </row>
    <row r="74" spans="1:5" ht="12.75" customHeight="1">
      <c r="A74" s="35" t="s">
        <v>180</v>
      </c>
      <c r="B74" s="36">
        <v>11</v>
      </c>
      <c r="C74" s="37">
        <v>8</v>
      </c>
      <c r="D74" s="36">
        <v>3</v>
      </c>
      <c r="E74" s="37">
        <v>3</v>
      </c>
    </row>
    <row r="75" spans="1:5" ht="12.75" customHeight="1">
      <c r="A75" s="35" t="s">
        <v>181</v>
      </c>
      <c r="B75" s="36">
        <v>4</v>
      </c>
      <c r="C75" s="37">
        <v>4</v>
      </c>
      <c r="D75" s="42">
        <v>0</v>
      </c>
      <c r="E75" s="43">
        <v>0</v>
      </c>
    </row>
    <row r="76" spans="1:5" ht="12.75" customHeight="1">
      <c r="A76" s="38"/>
      <c r="B76" s="48"/>
      <c r="C76" s="48"/>
      <c r="D76" s="48"/>
      <c r="E76" s="48"/>
    </row>
    <row r="77" spans="1:5" ht="13.5" customHeight="1">
      <c r="A77" s="49" t="s">
        <v>206</v>
      </c>
    </row>
    <row r="78" spans="1:5" ht="12.75" customHeight="1">
      <c r="A78" s="50"/>
      <c r="C78" s="51" t="s">
        <v>152</v>
      </c>
      <c r="E78" s="51" t="s">
        <v>152</v>
      </c>
    </row>
    <row r="79" spans="1:5" ht="12.75" customHeight="1">
      <c r="A79" s="127" t="s">
        <v>121</v>
      </c>
      <c r="B79" s="124">
        <f>B4</f>
        <v>2025</v>
      </c>
      <c r="C79" s="123"/>
      <c r="D79" s="124">
        <f>D4</f>
        <v>2025</v>
      </c>
      <c r="E79" s="123"/>
    </row>
    <row r="80" spans="1:5" ht="12.75" customHeight="1">
      <c r="A80" s="126"/>
      <c r="B80" s="52" t="s">
        <v>203</v>
      </c>
      <c r="C80" s="53" t="s">
        <v>204</v>
      </c>
      <c r="D80" s="52" t="s">
        <v>203</v>
      </c>
      <c r="E80" s="53" t="s">
        <v>204</v>
      </c>
    </row>
    <row r="81" spans="1:5" ht="12.75" customHeight="1">
      <c r="A81" s="56" t="s">
        <v>102</v>
      </c>
      <c r="B81" s="57">
        <f>SUM(B82:B91)</f>
        <v>56</v>
      </c>
      <c r="C81" s="45">
        <f>SUM(C82:C91)</f>
        <v>51</v>
      </c>
      <c r="D81" s="57">
        <f>SUM(D82:D91)</f>
        <v>6</v>
      </c>
      <c r="E81" s="45">
        <f>SUM(E82:E91)</f>
        <v>6</v>
      </c>
    </row>
    <row r="82" spans="1:5" ht="12.75" customHeight="1">
      <c r="A82" s="58" t="s">
        <v>153</v>
      </c>
      <c r="B82" s="36">
        <v>3</v>
      </c>
      <c r="C82" s="37">
        <v>2</v>
      </c>
      <c r="D82" s="42">
        <v>0</v>
      </c>
      <c r="E82" s="43">
        <v>0</v>
      </c>
    </row>
    <row r="83" spans="1:5" ht="12.75" customHeight="1">
      <c r="A83" s="35" t="s">
        <v>182</v>
      </c>
      <c r="B83" s="36">
        <v>10</v>
      </c>
      <c r="C83" s="37">
        <v>10</v>
      </c>
      <c r="D83" s="41">
        <v>3</v>
      </c>
      <c r="E83" s="41">
        <v>3</v>
      </c>
    </row>
    <row r="84" spans="1:5" ht="12.75" customHeight="1">
      <c r="A84" s="35" t="s">
        <v>155</v>
      </c>
      <c r="B84" s="36">
        <v>2</v>
      </c>
      <c r="C84" s="37">
        <v>2</v>
      </c>
      <c r="D84" s="42">
        <v>0</v>
      </c>
      <c r="E84" s="43">
        <v>0</v>
      </c>
    </row>
    <row r="85" spans="1:5" ht="12.75" customHeight="1">
      <c r="A85" s="35" t="s">
        <v>165</v>
      </c>
      <c r="B85" s="36">
        <v>8</v>
      </c>
      <c r="C85" s="37">
        <v>8</v>
      </c>
      <c r="D85" s="42">
        <v>0</v>
      </c>
      <c r="E85" s="43">
        <v>0</v>
      </c>
    </row>
    <row r="86" spans="1:5" ht="12.75" customHeight="1">
      <c r="A86" s="35" t="s">
        <v>183</v>
      </c>
      <c r="B86" s="36">
        <v>6</v>
      </c>
      <c r="C86" s="37">
        <v>5</v>
      </c>
      <c r="D86" s="41">
        <v>1</v>
      </c>
      <c r="E86" s="41">
        <v>1</v>
      </c>
    </row>
    <row r="87" spans="1:5" ht="12.75" customHeight="1">
      <c r="A87" s="35" t="s">
        <v>167</v>
      </c>
      <c r="B87" s="36">
        <v>7</v>
      </c>
      <c r="C87" s="37">
        <v>6</v>
      </c>
      <c r="D87" s="42">
        <v>0</v>
      </c>
      <c r="E87" s="43">
        <v>0</v>
      </c>
    </row>
    <row r="88" spans="1:5" ht="12.75" customHeight="1">
      <c r="A88" s="35" t="s">
        <v>169</v>
      </c>
      <c r="B88" s="36">
        <v>6</v>
      </c>
      <c r="C88" s="37">
        <v>5</v>
      </c>
      <c r="D88" s="42">
        <v>0</v>
      </c>
      <c r="E88" s="43">
        <v>0</v>
      </c>
    </row>
    <row r="89" spans="1:5" ht="12.75" customHeight="1">
      <c r="A89" s="35" t="s">
        <v>133</v>
      </c>
      <c r="B89" s="36">
        <v>7</v>
      </c>
      <c r="C89" s="37">
        <v>6</v>
      </c>
      <c r="D89" s="42">
        <v>1</v>
      </c>
      <c r="E89" s="43">
        <v>1</v>
      </c>
    </row>
    <row r="90" spans="1:5" ht="12.75" customHeight="1">
      <c r="A90" s="35" t="s">
        <v>134</v>
      </c>
      <c r="B90" s="36">
        <v>6</v>
      </c>
      <c r="C90" s="37">
        <v>6</v>
      </c>
      <c r="D90" s="42">
        <v>1</v>
      </c>
      <c r="E90" s="43">
        <v>1</v>
      </c>
    </row>
    <row r="91" spans="1:5" ht="12.75" customHeight="1">
      <c r="A91" s="35" t="s">
        <v>184</v>
      </c>
      <c r="B91" s="36">
        <v>1</v>
      </c>
      <c r="C91" s="37">
        <v>1</v>
      </c>
      <c r="D91" s="42">
        <v>0</v>
      </c>
      <c r="E91" s="43">
        <v>0</v>
      </c>
    </row>
    <row r="92" spans="1:5" ht="12.75" customHeight="1">
      <c r="A92" s="56" t="s">
        <v>104</v>
      </c>
      <c r="B92" s="57">
        <f>SUM(B93:B97)</f>
        <v>11</v>
      </c>
      <c r="C92" s="45">
        <f>SUM(C93:C97)</f>
        <v>8</v>
      </c>
      <c r="D92" s="57">
        <f>SUM(D93:D97)</f>
        <v>1</v>
      </c>
      <c r="E92" s="45">
        <f>SUM(E93:E97)</f>
        <v>1</v>
      </c>
    </row>
    <row r="93" spans="1:5" ht="12.75" customHeight="1">
      <c r="A93" s="43" t="s">
        <v>185</v>
      </c>
      <c r="B93" s="36">
        <v>4</v>
      </c>
      <c r="C93" s="37">
        <v>3</v>
      </c>
      <c r="D93" s="42">
        <v>0</v>
      </c>
      <c r="E93" s="43">
        <v>0</v>
      </c>
    </row>
    <row r="94" spans="1:5" ht="12.75" customHeight="1">
      <c r="A94" s="33" t="s">
        <v>186</v>
      </c>
      <c r="B94" s="36">
        <v>6</v>
      </c>
      <c r="C94" s="37">
        <v>4</v>
      </c>
      <c r="D94" s="42">
        <v>0</v>
      </c>
      <c r="E94" s="43">
        <v>0</v>
      </c>
    </row>
    <row r="95" spans="1:5" ht="12.75" customHeight="1">
      <c r="A95" s="35" t="s">
        <v>187</v>
      </c>
      <c r="B95" s="36">
        <v>1</v>
      </c>
      <c r="C95" s="37">
        <v>1</v>
      </c>
      <c r="D95" s="41">
        <v>1</v>
      </c>
      <c r="E95" s="41">
        <v>1</v>
      </c>
    </row>
    <row r="96" spans="1:5" ht="12.75" customHeight="1">
      <c r="A96" s="35" t="s">
        <v>188</v>
      </c>
      <c r="B96" s="42">
        <v>0</v>
      </c>
      <c r="C96" s="43">
        <v>0</v>
      </c>
      <c r="D96" s="42">
        <v>0</v>
      </c>
      <c r="E96" s="43">
        <v>0</v>
      </c>
    </row>
    <row r="97" spans="1:5" ht="12.75" customHeight="1">
      <c r="A97" s="48" t="s">
        <v>176</v>
      </c>
      <c r="B97" s="42">
        <v>0</v>
      </c>
      <c r="C97" s="43">
        <v>0</v>
      </c>
      <c r="D97" s="42">
        <v>0</v>
      </c>
      <c r="E97" s="43">
        <v>0</v>
      </c>
    </row>
    <row r="98" spans="1:5" ht="12.75" customHeight="1">
      <c r="A98" s="54" t="s">
        <v>109</v>
      </c>
      <c r="B98" s="57">
        <f>SUM(B99:B107)</f>
        <v>56</v>
      </c>
      <c r="C98" s="45">
        <f>SUM(C99:C107)</f>
        <v>46</v>
      </c>
      <c r="D98" s="57">
        <f>SUM(D99:D107)</f>
        <v>12</v>
      </c>
      <c r="E98" s="45">
        <f>SUM(E99:E107)</f>
        <v>12</v>
      </c>
    </row>
    <row r="99" spans="1:5" ht="12.75" customHeight="1">
      <c r="A99" s="40" t="s">
        <v>189</v>
      </c>
      <c r="B99" s="36">
        <v>6</v>
      </c>
      <c r="C99" s="37">
        <v>6</v>
      </c>
      <c r="D99" s="36">
        <v>3</v>
      </c>
      <c r="E99" s="37">
        <v>3</v>
      </c>
    </row>
    <row r="100" spans="1:5" ht="12.75" customHeight="1">
      <c r="A100" s="40" t="s">
        <v>177</v>
      </c>
      <c r="B100" s="36">
        <v>15</v>
      </c>
      <c r="C100" s="37">
        <v>12</v>
      </c>
      <c r="D100" s="36">
        <v>2</v>
      </c>
      <c r="E100" s="37">
        <v>2</v>
      </c>
    </row>
    <row r="101" spans="1:5" ht="12.75" customHeight="1">
      <c r="A101" s="40" t="s">
        <v>141</v>
      </c>
      <c r="B101" s="36">
        <v>9</v>
      </c>
      <c r="C101" s="37">
        <v>6</v>
      </c>
      <c r="D101" s="36">
        <v>3</v>
      </c>
      <c r="E101" s="37">
        <v>3</v>
      </c>
    </row>
    <row r="102" spans="1:5" ht="12.75" customHeight="1">
      <c r="A102" s="40" t="s">
        <v>178</v>
      </c>
      <c r="B102" s="36">
        <v>9</v>
      </c>
      <c r="C102" s="37">
        <v>6</v>
      </c>
      <c r="D102" s="36">
        <v>1</v>
      </c>
      <c r="E102" s="37">
        <v>1</v>
      </c>
    </row>
    <row r="103" spans="1:5" ht="12.75" customHeight="1">
      <c r="A103" s="40" t="s">
        <v>179</v>
      </c>
      <c r="B103" s="36">
        <v>6</v>
      </c>
      <c r="C103" s="37">
        <v>6</v>
      </c>
      <c r="D103" s="42">
        <v>0</v>
      </c>
      <c r="E103" s="43">
        <v>0</v>
      </c>
    </row>
    <row r="104" spans="1:5" ht="12.75" customHeight="1">
      <c r="A104" s="40" t="s">
        <v>180</v>
      </c>
      <c r="B104" s="36">
        <v>4</v>
      </c>
      <c r="C104" s="37">
        <v>3</v>
      </c>
      <c r="D104" s="42">
        <v>0</v>
      </c>
      <c r="E104" s="43">
        <v>0</v>
      </c>
    </row>
    <row r="105" spans="1:5" ht="12.75" customHeight="1">
      <c r="A105" s="40" t="s">
        <v>144</v>
      </c>
      <c r="B105" s="36">
        <v>4</v>
      </c>
      <c r="C105" s="37">
        <v>4</v>
      </c>
      <c r="D105" s="36">
        <v>1</v>
      </c>
      <c r="E105" s="37">
        <v>1</v>
      </c>
    </row>
    <row r="106" spans="1:5" ht="12.75" customHeight="1">
      <c r="A106" s="40" t="s">
        <v>181</v>
      </c>
      <c r="B106" s="36">
        <v>2</v>
      </c>
      <c r="C106" s="37">
        <v>2</v>
      </c>
      <c r="D106" s="36">
        <v>1</v>
      </c>
      <c r="E106" s="37">
        <v>1</v>
      </c>
    </row>
    <row r="107" spans="1:5" ht="12.75" customHeight="1">
      <c r="A107" s="40" t="s">
        <v>190</v>
      </c>
      <c r="B107" s="36">
        <v>1</v>
      </c>
      <c r="C107" s="37">
        <v>1</v>
      </c>
      <c r="D107" s="36">
        <v>1</v>
      </c>
      <c r="E107" s="37">
        <v>1</v>
      </c>
    </row>
    <row r="108" spans="1:5" ht="12.75" customHeight="1">
      <c r="A108" s="59" t="s">
        <v>114</v>
      </c>
      <c r="B108" s="57">
        <f>SUM(B109:B113)</f>
        <v>41</v>
      </c>
      <c r="C108" s="45">
        <f>SUM(C109:C113)</f>
        <v>35</v>
      </c>
      <c r="D108" s="57">
        <f>SUM(D109:D113)</f>
        <v>5</v>
      </c>
      <c r="E108" s="45">
        <f>SUM(E109:E113)</f>
        <v>5</v>
      </c>
    </row>
    <row r="109" spans="1:5" ht="12.75" customHeight="1">
      <c r="A109" s="33" t="s">
        <v>191</v>
      </c>
      <c r="B109" s="36">
        <v>5</v>
      </c>
      <c r="C109" s="37">
        <v>5</v>
      </c>
      <c r="D109" s="36">
        <v>0</v>
      </c>
      <c r="E109" s="43">
        <v>0</v>
      </c>
    </row>
    <row r="110" spans="1:5" ht="12.75" customHeight="1">
      <c r="A110" s="33" t="s">
        <v>192</v>
      </c>
      <c r="B110" s="36">
        <v>5</v>
      </c>
      <c r="C110" s="37">
        <v>5</v>
      </c>
      <c r="D110" s="36">
        <v>2</v>
      </c>
      <c r="E110" s="41">
        <v>2</v>
      </c>
    </row>
    <row r="111" spans="1:5" ht="12.75" customHeight="1">
      <c r="A111" s="33" t="s">
        <v>193</v>
      </c>
      <c r="B111" s="41">
        <v>13</v>
      </c>
      <c r="C111" s="41">
        <v>10</v>
      </c>
      <c r="D111" s="36">
        <v>2</v>
      </c>
      <c r="E111" s="37">
        <v>2</v>
      </c>
    </row>
    <row r="112" spans="1:5" ht="12.75" customHeight="1">
      <c r="A112" s="33" t="s">
        <v>194</v>
      </c>
      <c r="B112" s="36">
        <v>9</v>
      </c>
      <c r="C112" s="37">
        <v>6</v>
      </c>
      <c r="D112" s="36">
        <v>1</v>
      </c>
      <c r="E112" s="41">
        <v>1</v>
      </c>
    </row>
    <row r="113" spans="1:5">
      <c r="A113" s="33" t="s">
        <v>195</v>
      </c>
      <c r="B113" s="36">
        <v>9</v>
      </c>
      <c r="C113" s="37">
        <v>9</v>
      </c>
      <c r="D113" s="42">
        <v>0</v>
      </c>
      <c r="E113" s="43">
        <v>0</v>
      </c>
    </row>
    <row r="114" spans="1:5">
      <c r="A114" s="60" t="s">
        <v>197</v>
      </c>
      <c r="B114" s="57">
        <f>SUM(B115:B121)</f>
        <v>6</v>
      </c>
      <c r="C114" s="57">
        <f>SUM(C115:C121)</f>
        <v>6</v>
      </c>
      <c r="D114" s="61">
        <f>SUM(D115:D121)</f>
        <v>0</v>
      </c>
      <c r="E114" s="61">
        <f>SUM(E115:E121)</f>
        <v>0</v>
      </c>
    </row>
    <row r="115" spans="1:5">
      <c r="A115" s="36" t="s">
        <v>198</v>
      </c>
      <c r="B115" s="36">
        <v>0</v>
      </c>
      <c r="C115" s="37">
        <v>0</v>
      </c>
      <c r="D115" s="62">
        <v>0</v>
      </c>
      <c r="E115" s="63">
        <v>0</v>
      </c>
    </row>
    <row r="116" spans="1:5">
      <c r="A116" s="36" t="s">
        <v>201</v>
      </c>
      <c r="B116" s="36">
        <v>1</v>
      </c>
      <c r="C116" s="37">
        <v>1</v>
      </c>
      <c r="D116" s="62">
        <v>0</v>
      </c>
      <c r="E116" s="63">
        <v>0</v>
      </c>
    </row>
    <row r="117" spans="1:5">
      <c r="A117" s="36" t="s">
        <v>200</v>
      </c>
      <c r="B117" s="36">
        <v>1</v>
      </c>
      <c r="C117" s="37">
        <v>1</v>
      </c>
      <c r="D117" s="62">
        <v>0</v>
      </c>
      <c r="E117" s="63">
        <v>0</v>
      </c>
    </row>
    <row r="118" spans="1:5">
      <c r="A118" s="36" t="s">
        <v>209</v>
      </c>
      <c r="B118" s="36">
        <v>1</v>
      </c>
      <c r="C118" s="37">
        <v>1</v>
      </c>
      <c r="D118" s="62">
        <v>0</v>
      </c>
      <c r="E118" s="63">
        <v>0</v>
      </c>
    </row>
    <row r="119" spans="1:5">
      <c r="A119" s="36" t="s">
        <v>210</v>
      </c>
      <c r="B119" s="36">
        <v>1</v>
      </c>
      <c r="C119" s="37">
        <v>1</v>
      </c>
      <c r="D119" s="62">
        <v>0</v>
      </c>
      <c r="E119" s="63">
        <v>0</v>
      </c>
    </row>
    <row r="120" spans="1:5">
      <c r="A120" s="36" t="s">
        <v>199</v>
      </c>
      <c r="B120" s="36">
        <v>1</v>
      </c>
      <c r="C120" s="37">
        <v>1</v>
      </c>
      <c r="D120" s="62">
        <v>0</v>
      </c>
      <c r="E120" s="63">
        <v>0</v>
      </c>
    </row>
    <row r="121" spans="1:5">
      <c r="A121" s="36" t="s">
        <v>211</v>
      </c>
      <c r="B121" s="36">
        <v>1</v>
      </c>
      <c r="C121" s="37">
        <v>1</v>
      </c>
      <c r="D121" s="62">
        <v>0</v>
      </c>
      <c r="E121" s="63">
        <v>0</v>
      </c>
    </row>
    <row r="122" spans="1:5">
      <c r="A122" s="60" t="s">
        <v>212</v>
      </c>
      <c r="B122" s="57">
        <f>SUM(B123)</f>
        <v>1</v>
      </c>
      <c r="C122" s="57">
        <f>SUM(C123)</f>
        <v>1</v>
      </c>
      <c r="D122" s="57">
        <f>SUM(D123)</f>
        <v>0</v>
      </c>
      <c r="E122" s="57">
        <f>SUM(E123)</f>
        <v>0</v>
      </c>
    </row>
    <row r="123" spans="1:5">
      <c r="A123" s="36" t="s">
        <v>213</v>
      </c>
      <c r="B123" s="36">
        <v>1</v>
      </c>
      <c r="C123" s="37">
        <v>1</v>
      </c>
      <c r="D123" s="62">
        <v>0</v>
      </c>
      <c r="E123" s="63">
        <v>0</v>
      </c>
    </row>
    <row r="124" spans="1:5" ht="12.75" customHeight="1">
      <c r="A124" s="64" t="s">
        <v>214</v>
      </c>
      <c r="B124" s="57">
        <f>SUM(B125)</f>
        <v>1</v>
      </c>
      <c r="C124" s="57">
        <f>SUM(C125)</f>
        <v>1</v>
      </c>
      <c r="D124" s="57">
        <f>SUM(D125)</f>
        <v>0</v>
      </c>
      <c r="E124" s="57">
        <f>SUM(E125)</f>
        <v>0</v>
      </c>
    </row>
    <row r="125" spans="1:5">
      <c r="A125" s="36" t="s">
        <v>215</v>
      </c>
      <c r="B125" s="36">
        <v>1</v>
      </c>
      <c r="C125" s="37">
        <v>1</v>
      </c>
      <c r="D125" s="65">
        <v>0</v>
      </c>
      <c r="E125" s="66">
        <v>0</v>
      </c>
    </row>
    <row r="126" spans="1:5" ht="12.75" customHeight="1">
      <c r="A126" s="64" t="s">
        <v>216</v>
      </c>
      <c r="B126" s="57">
        <f>SUM(B127:B132)</f>
        <v>10</v>
      </c>
      <c r="C126" s="57">
        <f>SUM(C127:C132)</f>
        <v>10</v>
      </c>
      <c r="D126" s="57">
        <f>SUM(D127:D132)</f>
        <v>2</v>
      </c>
      <c r="E126" s="57">
        <f>SUM(E127:E132)</f>
        <v>2</v>
      </c>
    </row>
    <row r="127" spans="1:5">
      <c r="A127" s="36" t="s">
        <v>217</v>
      </c>
      <c r="B127" s="36">
        <v>1</v>
      </c>
      <c r="C127" s="37">
        <v>1</v>
      </c>
      <c r="D127" s="62">
        <v>0</v>
      </c>
      <c r="E127" s="63">
        <v>0</v>
      </c>
    </row>
    <row r="128" spans="1:5">
      <c r="A128" s="36" t="s">
        <v>218</v>
      </c>
      <c r="B128" s="36">
        <v>1</v>
      </c>
      <c r="C128" s="37">
        <v>1</v>
      </c>
      <c r="D128" s="62">
        <v>0</v>
      </c>
      <c r="E128" s="63">
        <v>0</v>
      </c>
    </row>
    <row r="129" spans="1:5">
      <c r="A129" s="36" t="s">
        <v>219</v>
      </c>
      <c r="B129" s="36">
        <v>1</v>
      </c>
      <c r="C129" s="37">
        <v>1</v>
      </c>
      <c r="D129" s="62">
        <v>0</v>
      </c>
      <c r="E129" s="63">
        <v>0</v>
      </c>
    </row>
    <row r="130" spans="1:5">
      <c r="A130" s="36" t="s">
        <v>220</v>
      </c>
      <c r="B130" s="36">
        <v>1</v>
      </c>
      <c r="C130" s="37">
        <v>1</v>
      </c>
      <c r="D130" s="62">
        <v>0</v>
      </c>
      <c r="E130" s="63">
        <v>0</v>
      </c>
    </row>
    <row r="131" spans="1:5">
      <c r="A131" s="36" t="s">
        <v>221</v>
      </c>
      <c r="B131" s="36">
        <v>0</v>
      </c>
      <c r="C131" s="37">
        <v>0</v>
      </c>
      <c r="D131" s="62">
        <v>1</v>
      </c>
      <c r="E131" s="63">
        <v>1</v>
      </c>
    </row>
    <row r="132" spans="1:5">
      <c r="A132" s="64" t="s">
        <v>222</v>
      </c>
      <c r="B132" s="57">
        <v>6</v>
      </c>
      <c r="C132" s="57">
        <v>6</v>
      </c>
      <c r="D132" s="57">
        <v>1</v>
      </c>
      <c r="E132" s="57">
        <v>1</v>
      </c>
    </row>
    <row r="133" spans="1:5" ht="12.75" customHeight="1">
      <c r="A133" s="64" t="s">
        <v>223</v>
      </c>
      <c r="B133" s="57">
        <f>SUM(B134)</f>
        <v>1</v>
      </c>
      <c r="C133" s="57">
        <f>SUM(C134)</f>
        <v>1</v>
      </c>
      <c r="D133" s="57">
        <f>SUM(D134)</f>
        <v>0</v>
      </c>
      <c r="E133" s="57">
        <f>SUM(E134)</f>
        <v>0</v>
      </c>
    </row>
    <row r="134" spans="1:5">
      <c r="A134" s="36" t="s">
        <v>214</v>
      </c>
      <c r="B134" s="36">
        <v>1</v>
      </c>
      <c r="C134" s="37">
        <v>1</v>
      </c>
      <c r="D134" s="62">
        <v>0</v>
      </c>
      <c r="E134" s="63">
        <v>0</v>
      </c>
    </row>
    <row r="135" spans="1:5" ht="12.75" customHeight="1">
      <c r="A135" s="67" t="s">
        <v>116</v>
      </c>
      <c r="B135" s="68">
        <f>SUM(B6,B70,B81,B92,B98,B108,B114,B122,B124,B126,B133)</f>
        <v>731</v>
      </c>
      <c r="C135" s="68">
        <f>SUM(C6,C70,C81,C92,C98,C108,C114,C133,C126,C124,C122)</f>
        <v>628</v>
      </c>
      <c r="D135" s="68">
        <f>SUM(D133,D126,D124,D122,D114,D108,D98,D92,D81,D70,D6)</f>
        <v>107</v>
      </c>
      <c r="E135" s="68">
        <f>SUM(E133,E126,E124,E122,E114,E108,E98,E92,E81,E70,E6)</f>
        <v>107</v>
      </c>
    </row>
    <row r="136" spans="1:5" ht="9.9499999999999993" customHeight="1">
      <c r="A136" s="69" t="s">
        <v>117</v>
      </c>
      <c r="C136" s="70" t="s">
        <v>118</v>
      </c>
      <c r="E136" s="70" t="s">
        <v>118</v>
      </c>
    </row>
  </sheetData>
  <sheetProtection algorithmName="SHA-512" hashValue="KcfNM6sQDKbRQc6b4fRhlrhZtCu5zRF/O9lbb51J1xvrfi9wKf7pU56DBZco4xVhDnOWcpkHpeAzgPA/PZZhgw==" saltValue="fEeaoqIhCxcLGY/K41woHA==" spinCount="100000" sheet="1" objects="1"/>
  <sortState xmlns:xlrd2="http://schemas.microsoft.com/office/spreadsheetml/2017/richdata2" ref="A95:R103">
    <sortCondition ref="A95:A103"/>
  </sortState>
  <mergeCells count="12">
    <mergeCell ref="A1:E2"/>
    <mergeCell ref="B79:C79"/>
    <mergeCell ref="D79:E79"/>
    <mergeCell ref="A4:A5"/>
    <mergeCell ref="A41:A42"/>
    <mergeCell ref="A79:A80"/>
    <mergeCell ref="A3:C3"/>
    <mergeCell ref="D3:E3"/>
    <mergeCell ref="B4:C4"/>
    <mergeCell ref="D4:E4"/>
    <mergeCell ref="B41:C41"/>
    <mergeCell ref="D41:E41"/>
  </mergeCells>
  <printOptions horizontalCentered="1"/>
  <pageMargins left="0.196850393700787" right="0.196850393700787" top="0.78740157480314998" bottom="0.196850393700787" header="0.511811023622047" footer="0.511811023622047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activeCell="B16" sqref="B16"/>
    </sheetView>
  </sheetViews>
  <sheetFormatPr defaultColWidth="9.140625" defaultRowHeight="14.25"/>
  <cols>
    <col min="1" max="1" width="47.7109375" style="7" customWidth="1"/>
    <col min="2" max="2" width="28.28515625" style="8" customWidth="1"/>
    <col min="3" max="16384" width="9.140625" style="8"/>
  </cols>
  <sheetData>
    <row r="1" spans="1:2" ht="15.75">
      <c r="A1" s="9" t="s">
        <v>224</v>
      </c>
    </row>
    <row r="2" spans="1:2" ht="15.75">
      <c r="A2" s="10"/>
    </row>
    <row r="3" spans="1:2" ht="12.75">
      <c r="A3" s="11" t="s">
        <v>225</v>
      </c>
      <c r="B3" s="12">
        <v>2025</v>
      </c>
    </row>
    <row r="4" spans="1:2" ht="12.75">
      <c r="A4" s="13" t="s">
        <v>226</v>
      </c>
      <c r="B4" s="14"/>
    </row>
    <row r="5" spans="1:2" ht="12.75">
      <c r="A5" s="15" t="s">
        <v>227</v>
      </c>
      <c r="B5" s="16">
        <v>1209</v>
      </c>
    </row>
    <row r="6" spans="1:2" ht="12.75">
      <c r="A6" s="15" t="s">
        <v>228</v>
      </c>
      <c r="B6" s="17">
        <v>142</v>
      </c>
    </row>
    <row r="7" spans="1:2" ht="12.75">
      <c r="A7" s="15" t="s">
        <v>229</v>
      </c>
      <c r="B7" s="17" t="s">
        <v>230</v>
      </c>
    </row>
    <row r="8" spans="1:2" ht="12.75">
      <c r="A8" s="15" t="s">
        <v>231</v>
      </c>
      <c r="B8" s="17">
        <v>374</v>
      </c>
    </row>
    <row r="9" spans="1:2" ht="12.75">
      <c r="A9" s="18" t="s">
        <v>232</v>
      </c>
      <c r="B9" s="19" t="s">
        <v>233</v>
      </c>
    </row>
    <row r="10" spans="1:2" ht="12.75">
      <c r="A10" s="18" t="s">
        <v>234</v>
      </c>
      <c r="B10" s="19" t="s">
        <v>233</v>
      </c>
    </row>
    <row r="11" spans="1:2" ht="12.75">
      <c r="A11" s="20" t="s">
        <v>235</v>
      </c>
      <c r="B11" s="21" t="s">
        <v>118</v>
      </c>
    </row>
  </sheetData>
  <sheetProtection algorithmName="SHA-512" hashValue="f4JASIiwe5LgQQmFnzGYdp89aDe0FwEAYZhclDHgI1cMCt0qQ8jA21H0HfeJmjKPFKdF87p9L00GOIg6+dH6VQ==" saltValue="ZF40936Qv6Jvgcvuzz9Jjg==" spinCount="100000" sheet="1" objects="1"/>
  <pageMargins left="0.511811024" right="0.511811024" top="0.78740157499999996" bottom="0.78740157499999996" header="0.31496062000000002" footer="0.31496062000000002"/>
  <ignoredErrors>
    <ignoredError sqref="B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C9"/>
  <sheetViews>
    <sheetView workbookViewId="0">
      <selection activeCell="F9" sqref="F9"/>
    </sheetView>
  </sheetViews>
  <sheetFormatPr defaultColWidth="9.140625" defaultRowHeight="12.75"/>
  <cols>
    <col min="2" max="2" width="19.140625" customWidth="1"/>
    <col min="3" max="3" width="26.85546875" customWidth="1"/>
  </cols>
  <sheetData>
    <row r="3" spans="2:3">
      <c r="B3" s="1" t="s">
        <v>236</v>
      </c>
    </row>
    <row r="4" spans="2:3">
      <c r="B4" s="1"/>
    </row>
    <row r="5" spans="2:3">
      <c r="B5" s="2" t="s">
        <v>237</v>
      </c>
      <c r="C5" s="2">
        <v>2025</v>
      </c>
    </row>
    <row r="6" spans="2:3">
      <c r="B6" s="3" t="s">
        <v>203</v>
      </c>
      <c r="C6" s="4">
        <v>10</v>
      </c>
    </row>
    <row r="7" spans="2:3">
      <c r="B7" s="5" t="s">
        <v>238</v>
      </c>
      <c r="C7" s="6">
        <v>9</v>
      </c>
    </row>
    <row r="8" spans="2:3">
      <c r="B8" s="3" t="s">
        <v>239</v>
      </c>
      <c r="C8" s="4">
        <v>10</v>
      </c>
    </row>
    <row r="9" spans="2:3">
      <c r="B9" s="5" t="s">
        <v>240</v>
      </c>
      <c r="C9" s="6">
        <v>4</v>
      </c>
    </row>
  </sheetData>
  <sheetProtection algorithmName="SHA-512" hashValue="20Q/1uuhLyGQngUfvF41cZtPcpw7hKiF9xmJmNin1g8ozmaQR/3gDhWpj7dudwHLpYt7J7WIDwSuf7ZICVzVkw==" saltValue="ChJpNe7wY0l+Q1qhMyIyEw==" spinCount="100000" sheet="1" objects="1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14" master="" otherUserPermission="visible"/>
  <rangeList sheetStid="13" master="" otherUserPermission="visible"/>
  <rangeList sheetStid="15" master="" otherUserPermission="visible"/>
  <rangeList sheetStid="1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Jesus Francisco Matallana Del Castillo</cp:lastModifiedBy>
  <cp:revision/>
  <dcterms:created xsi:type="dcterms:W3CDTF">1999-12-03T17:03:00Z</dcterms:created>
  <dcterms:modified xsi:type="dcterms:W3CDTF">2026-03-11T13:40:37Z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EA069C310219447DBD1087832A609C75_12</vt:lpwstr>
  </property>
  <property fmtid="{D5CDD505-2E9C-101B-9397-08002B2CF9AE}" pid="3" name="KSOProductBuildVer">
    <vt:lpwstr>1046-12.2.0.23196</vt:lpwstr>
  </property>
</Properties>
</file>